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Měřící stanice Krh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'001 - Měřící stanice Krho...'!$C$80:$K$149</definedName>
    <definedName name="_xlnm.Print_Area" localSheetId="1">'001 - Měřící stanice Krho...'!$C$4:$J$37,'001 - Měřící stanice Krho...'!$C$43:$J$64,'001 - Měřící stanice Krho...'!$C$70:$K$149</definedName>
    <definedName name="_xlnm.Print_Titles" localSheetId="1">'001 - Měřící stanice Krho...'!$80:$80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J78"/>
  <c r="F75"/>
  <c r="E73"/>
  <c r="J51"/>
  <c r="F48"/>
  <c r="E46"/>
  <c r="J19"/>
  <c r="E19"/>
  <c r="J50"/>
  <c r="J18"/>
  <c r="J16"/>
  <c r="E16"/>
  <c r="F78"/>
  <c r="J15"/>
  <c r="J13"/>
  <c r="E13"/>
  <c r="F77"/>
  <c r="J12"/>
  <c r="J10"/>
  <c r="J48"/>
  <c i="1" r="L50"/>
  <c r="AM50"/>
  <c r="AM49"/>
  <c r="L49"/>
  <c r="AM47"/>
  <c r="L47"/>
  <c r="L45"/>
  <c r="L44"/>
  <c i="2" r="BK149"/>
  <c r="BK147"/>
  <c r="J145"/>
  <c r="BK141"/>
  <c r="BK139"/>
  <c r="BK135"/>
  <c r="BK128"/>
  <c r="BK122"/>
  <c r="J118"/>
  <c r="J113"/>
  <c r="J111"/>
  <c r="BK105"/>
  <c r="BK99"/>
  <c r="BK95"/>
  <c r="J90"/>
  <c i="1" r="AS54"/>
  <c i="2" r="BK84"/>
  <c r="BK148"/>
  <c r="J147"/>
  <c r="BK145"/>
  <c r="J144"/>
  <c r="BK137"/>
  <c r="J135"/>
  <c r="J128"/>
  <c r="J122"/>
  <c r="BK118"/>
  <c r="BK113"/>
  <c r="J112"/>
  <c r="J105"/>
  <c r="J99"/>
  <c r="J95"/>
  <c r="BK87"/>
  <c r="J84"/>
  <c r="J93"/>
  <c r="J146"/>
  <c r="J141"/>
  <c r="J137"/>
  <c r="J132"/>
  <c r="J125"/>
  <c r="BK120"/>
  <c r="BK115"/>
  <c r="BK112"/>
  <c r="BK108"/>
  <c r="J102"/>
  <c r="J98"/>
  <c r="BK93"/>
  <c r="J86"/>
  <c r="J149"/>
  <c r="J148"/>
  <c r="BK146"/>
  <c r="BK144"/>
  <c r="J139"/>
  <c r="BK132"/>
  <c r="BK125"/>
  <c r="J120"/>
  <c r="J115"/>
  <c r="BK111"/>
  <c r="BK102"/>
  <c r="BK98"/>
  <c r="BK90"/>
  <c r="J87"/>
  <c r="J108"/>
  <c r="BK86"/>
  <c l="1" r="P83"/>
  <c r="BK143"/>
  <c r="BK142"/>
  <c r="J142"/>
  <c r="J62"/>
  <c r="T83"/>
  <c r="P114"/>
  <c r="T114"/>
  <c r="P124"/>
  <c r="T124"/>
  <c r="P131"/>
  <c r="T131"/>
  <c r="P138"/>
  <c r="R138"/>
  <c r="P143"/>
  <c r="P142"/>
  <c r="BK83"/>
  <c r="J83"/>
  <c r="J57"/>
  <c r="R143"/>
  <c r="R142"/>
  <c r="R83"/>
  <c r="BK114"/>
  <c r="J114"/>
  <c r="J58"/>
  <c r="R114"/>
  <c r="BK124"/>
  <c r="J124"/>
  <c r="J59"/>
  <c r="R124"/>
  <c r="BK131"/>
  <c r="J131"/>
  <c r="J60"/>
  <c r="R131"/>
  <c r="BK138"/>
  <c r="J138"/>
  <c r="J61"/>
  <c r="T138"/>
  <c r="T143"/>
  <c r="T142"/>
  <c r="F50"/>
  <c r="F51"/>
  <c r="J75"/>
  <c r="J77"/>
  <c r="BE84"/>
  <c r="BE86"/>
  <c r="BE87"/>
  <c r="BE90"/>
  <c r="BE93"/>
  <c r="BE95"/>
  <c r="BE98"/>
  <c r="BE99"/>
  <c r="BE102"/>
  <c r="BE105"/>
  <c r="BE108"/>
  <c r="BE111"/>
  <c r="BE112"/>
  <c r="BE113"/>
  <c r="BE115"/>
  <c r="BE118"/>
  <c r="BE120"/>
  <c r="BE122"/>
  <c r="BE125"/>
  <c r="BE128"/>
  <c r="BE132"/>
  <c r="BE135"/>
  <c r="BE137"/>
  <c r="BE139"/>
  <c r="BE141"/>
  <c r="BE144"/>
  <c r="BE145"/>
  <c r="BE146"/>
  <c r="BE147"/>
  <c r="BE148"/>
  <c r="BE149"/>
  <c r="J32"/>
  <c i="1" r="AW55"/>
  <c i="2" r="F33"/>
  <c i="1" r="BB55"/>
  <c r="BB54"/>
  <c r="W31"/>
  <c i="2" r="F35"/>
  <c i="1" r="BD55"/>
  <c r="BD54"/>
  <c r="W33"/>
  <c i="2" r="F32"/>
  <c i="1" r="BA55"/>
  <c r="BA54"/>
  <c r="AW54"/>
  <c r="AK30"/>
  <c i="2" r="F34"/>
  <c i="1" r="BC55"/>
  <c r="BC54"/>
  <c r="AY54"/>
  <c i="2" l="1" r="P82"/>
  <c r="P81"/>
  <c i="1" r="AU55"/>
  <c i="2" r="R82"/>
  <c r="R81"/>
  <c r="T82"/>
  <c r="T81"/>
  <c r="J143"/>
  <c r="J63"/>
  <c r="BK82"/>
  <c r="J82"/>
  <c r="J56"/>
  <c i="1" r="AU54"/>
  <c i="2" r="F31"/>
  <c i="1" r="AZ55"/>
  <c r="AZ54"/>
  <c r="AV54"/>
  <c r="AK29"/>
  <c r="AX54"/>
  <c r="W30"/>
  <c r="W32"/>
  <c i="2" r="J31"/>
  <c i="1" r="AV55"/>
  <c r="AT55"/>
  <c i="2" l="1" r="BK81"/>
  <c r="J81"/>
  <c r="J55"/>
  <c i="1" r="AT54"/>
  <c r="W29"/>
  <c i="2" l="1" r="J28"/>
  <c i="1" r="AG55"/>
  <c r="AG54"/>
  <c r="AK26"/>
  <c r="AK35"/>
  <c l="1" r="AN55"/>
  <c i="2" r="J37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<sst xmlns="http://schemas.openxmlformats.org/spreadsheetml/2006/main">
  <si>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</si>
  <si>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</si>
  <si>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</si>
  <si>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</si>
  <si>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</si>
  <si>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{0ffa06e3-7c65-43ba-95b3-83c17f9bdb57}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</si>
  <si>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</si>
  <si>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</si>
  <si>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</si>
  <si>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</si>
  <si>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</si>
  <si>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</si>
  <si>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</si>
  <si>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</si>
  <si>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</si>
  <si>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</si>
  <si>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</si>
  <si>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Měřící stanice Krhovice - DMN</t>
  </si>
  <si>
    <t>KSO:</t>
  </si>
  <si>
    <t/>
  </si>
  <si>
    <t>CC-CZ:</t>
  </si>
  <si>
    <t>Místo:</t>
  </si>
  <si>
    <t>Krhovice</t>
  </si>
  <si>
    <t>Datum:</t>
  </si>
  <si>
    <t>25. 9. 2020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</si>
  <si>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</si>
  <si>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</si>
  <si>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</si>
  <si>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</si>
  <si>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</si>
  <si>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</si>
  <si>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</si>
  <si>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</si>
  <si>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</si>
  <si>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 xml:space="preserve">Marek Viskot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</si>
  <si>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</si>
  <si>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</si>
  <si>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</si>
  <si>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</si>
  <si>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</si>
  <si>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</si>
  <si>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</si>
  <si>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</si>
  <si>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</si>
  <si>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</si>
  <si>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</si>
  <si>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</si>
  <si>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</si>
  <si>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</si>
  <si>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</si>
  <si>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</si>
  <si>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</si>
  <si>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</si>
  <si>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</si>
  <si>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</si>
  <si>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</si>
  <si>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</si>
  <si>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</si>
  <si>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</si>
  <si>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</si>
  <si>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</si>
  <si>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</si>
  <si>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</si>
  <si>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</si>
  <si>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</si>
  <si>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</si>
  <si>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</si>
  <si>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</si>
  <si>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</si>
  <si>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</si>
  <si>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</si>
  <si>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</si>
  <si>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</si>
  <si>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</si>
  <si>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</si>
  <si>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</si>
  <si>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</si>
  <si>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</si>
  <si>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</si>
  <si>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</si>
  <si>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</si>
  <si>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</si>
  <si>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</si>
  <si>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</si>
  <si>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</si>
  <si>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</si>
  <si>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</si>
  <si>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</si>
  <si>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</si>
  <si>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</si>
  <si>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</si>
  <si>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</si>
  <si>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</si>
  <si>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</si>
  <si>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</si>
  <si>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</si>
  <si>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</si>
  <si>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</si>
  <si>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</si>
  <si>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</si>
  <si>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</si>
  <si>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</si>
  <si>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</si>
  <si>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</si>
  <si>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</si>
  <si>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</si>
  <si>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</si>
  <si>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</si>
  <si>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</si>
  <si>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</si>
  <si>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</si>
  <si>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a rákosu strojně travin, při celkové ploše do 100 m2</t>
  </si>
  <si>
    <t>m2</t>
  </si>
  <si>
    <t>CS ÚRS 2020 02</t>
  </si>
  <si>
    <t>4</t>
  </si>
  <si>
    <t>-1864489103</t>
  </si>
  <si>
    <t>PSC</t>
  </si>
  <si>
    <t xml:space="preserve">Poznámka k souboru cen:_x000d_
1. Ceny nelze použít pro plochy, pro něž se oceňuje odstranění křovin cenami souboru 111 2 Odstranění křovin a stromů s odstraněním kořenů._x000d_
2. Travinami se rozumějí také všechny zemědělské plodiny kromě vinné révy, chmele, maliní apod., tyto se považují za křoviny._x000d_
3. V cenách jsou započteny i náklady na případné nutné přemístění a uložení porostu na hromady na vzdálenost do 50 m nebo naložení na dopravní prostředek._x000d_
4. Množství jednotek se určí samostatně za každý objekt v m2 půdorysné plochy, z níž má být porost odstraněn._x000d_
</t>
  </si>
  <si>
    <t>M</t>
  </si>
  <si>
    <t>JTA.0013702.URS</t>
  </si>
  <si>
    <t>EXTRUNET - výstražná fólie z polyethylenu šíře 33cm</t>
  </si>
  <si>
    <t>m</t>
  </si>
  <si>
    <t>8</t>
  </si>
  <si>
    <t>-1347564906</t>
  </si>
  <si>
    <t>3</t>
  </si>
  <si>
    <t>122251104</t>
  </si>
  <si>
    <t>Odkopávky a prokopávky nezapažené strojně v hornině třídy těžitelnosti I skupiny 3 přes 100 do 500 m3</t>
  </si>
  <si>
    <t>m3</t>
  </si>
  <si>
    <t>1078700312</t>
  </si>
  <si>
    <t xml:space="preserve">Poznámka k souboru cen:_x000d_
1. V cenách jsou započteny i náklady na přehození výkopku na vzdálenost do 3 m nebo naložení na dopravní prostředek._x000d_
</t>
  </si>
  <si>
    <t>P</t>
  </si>
  <si>
    <t xml:space="preserve">Poznámka k položce:_x000d_
odkop zeminy ze stávajících svahu cca tl.  0,5 m*65m2 - mezi prahy_x000d_
sediment 4,5 m3</t>
  </si>
  <si>
    <t>122351104</t>
  </si>
  <si>
    <t>Odkopávky a prokopávky nezapažené strojně v hornině třídy těžitelnosti II skupiny 4 přes 100 do 500 m3</t>
  </si>
  <si>
    <t>613673044</t>
  </si>
  <si>
    <t>Poznámka k položce:_x000d_
4x prahy - 4*3,2*0,7 = 8,96 m3_x000d_
výkop kabel - 12*0,6*0,8 + 6*0,6*0,8 = 8,64 m3_x000d_
pode dnem 3,13*0,2*0,6 = 0,38m3</t>
  </si>
  <si>
    <t>5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</si>
  <si>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</si>
  <si>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</si>
  <si>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743790000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</si>
  <si>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</si>
  <si>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6</t>
  </si>
  <si>
    <t>162251122</t>
  </si>
  <si>
    <t>Vodorovné přemístění výkopku nebo sypaniny po suchu na obvyklém dopravním prostředku, bez naložení výkopku, avšak se složením bez rozhrnutí z horniny třídy těžitelnosti II na vzdálenost skupiny 4 a 5 na vzdálenost přes 20 do 50 m</t>
  </si>
  <si>
    <t>-1524351936</t>
  </si>
  <si>
    <t xml:space="preserve">Poznámka k položce:_x000d_
- výkop na prahy 8x_x000d_
</t>
  </si>
  <si>
    <t>7</t>
  </si>
  <si>
    <t>34111042</t>
  </si>
  <si>
    <t>kabel silový s Cu jádrem 1kV 3x4mm2 (CYKY)</t>
  </si>
  <si>
    <t>123596804</t>
  </si>
  <si>
    <t>167151101</t>
  </si>
  <si>
    <t>Nakládání, skládání a překládání neulehlého výkopku nebo sypaniny strojně nakládání, množství do 100 m3, z horniny třídy těžitelnosti I, skupiny 1 až 3</t>
  </si>
  <si>
    <t>2130338021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</si>
  <si>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</si>
  <si>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Poznámka k položce:_x000d_
naložení 42 m3_x000d_
složení 42 m3</t>
  </si>
  <si>
    <t>9</t>
  </si>
  <si>
    <t>167151102</t>
  </si>
  <si>
    <t>Nakládání, skládání a překládání neulehlého výkopku nebo sypaniny strojně nakládání, množství do 100 m3, z horniny třídy těžitelnosti II, skupiny 4 a 5</t>
  </si>
  <si>
    <t>1174561984</t>
  </si>
  <si>
    <t>Poznámka k položce:_x000d_
nakládání zeminy - 17,98_x000d_
skládání - 17,98_x000d_
Obsyp kolem prahu - 0,3*0,6*8*3,7+8*0,3*0,6*0.4 = 5,33+0,77 = 6,1 m3</t>
  </si>
  <si>
    <t>10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</si>
  <si>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</si>
  <si>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</si>
  <si>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-637832056</t>
  </si>
  <si>
    <t xml:space="preserve">Poznámka k souboru cen:_x000d_
1. Ceny nelze použít pro rozšíření návodního nebo vzdušného líce zemních hrází, jehož šířka je menší než 3 m; toto rozšíření se ocení cenou 172 15-3102 Zřízení těsnícího jádra nebo šířky těsnící vrstvy přes 1 do 3 m._x000d_
</t>
  </si>
  <si>
    <t>Poznámka k položce:_x000d_
zemina na zásyp kabelů - 18*0,6*0,5</t>
  </si>
  <si>
    <t>11</t>
  </si>
  <si>
    <t>181951111</t>
  </si>
  <si>
    <t>Úprava pláně vyrovnáním výškových rozdílů strojně v hornině třídy těžitelnosti I, skupiny 1 až 3 bez zhutnění</t>
  </si>
  <si>
    <t>-1581820706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</si>
  <si>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</si>
  <si>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Poznámka k položce:_x000d_
úprava pláně pod kamenným záhozem mezi prahy</t>
  </si>
  <si>
    <t>12</t>
  </si>
  <si>
    <t>R003</t>
  </si>
  <si>
    <t>Telemetrická stanice</t>
  </si>
  <si>
    <t>1245055256</t>
  </si>
  <si>
    <t>13</t>
  </si>
  <si>
    <t>R002</t>
  </si>
  <si>
    <t>Ultrazvukový průtokoměr</t>
  </si>
  <si>
    <t>1137905754</t>
  </si>
  <si>
    <t>14</t>
  </si>
  <si>
    <t>M005</t>
  </si>
  <si>
    <t xml:space="preserve">Rozvaděč včetně jeho vybavení, přepěťové ochrany, </t>
  </si>
  <si>
    <t>komplet</t>
  </si>
  <si>
    <t>1340723043</t>
  </si>
  <si>
    <t>Svislé a kompletní konstrukce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</si>
  <si>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</si>
  <si>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</si>
  <si>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-1093329063</t>
  </si>
  <si>
    <t xml:space="preserve">Poznámka k souboru cen:_x000d_
1. Ceny lze použít i pro:_x000d_
a) konstrukce těsnících ostruh, vývarů, patek, dotlačných klínů, vtoků hrází a vodních elektráren, injekčních, revizních a komunikačních štol a základových výpustí hrází, podklad pod dlažbu dna vývaru,_x000d_
b) betony nevodostavebné a nemrazuvzdorné, pokud jsou výjimečně použity v částech konstrukcí._x000d_
2. Ceny neplatí pro:_x000d_
a) předsádkový beton; tento se oceňuje cenami souboru cen 313 43- .1 Předsádkový beton konstrukcí vodních staveb,_x000d_
b) betonový podklad pod dlažbu; tento se oceňuje cenami souboru cen 451 31-51 Podkladní a výplňové vrstvy z betonu prostého pod dlažbu,_x000d_
c) betonovou těsnící nebo opevňovací vrstvu; tato se oceňuje cenami souboru cen 457 31- Těsnicí vrstva z betonu odolného proti agresivnímu prostředí,_x000d_
d) betonové zálivky kotevních šroubů, ocelových konstrukcí, různých dutin apod.; tyto se oceňují cenami souboru cen 936 45-71 Zálivka kotevních šroubů, ocelových konstrukcí, různých dutin apod.._x000d_
3. V cenách jsou započteny i náklady na :_x000d_
a) úpravu, opracování a ošetření pracovních spár tlakovou vodou, vzduchem nebo odstraněním betonové vrstvy,_x000d_
b) spojovací vrstvu na pracovních spárách,_x000d_
c) ošetření a ochranu čerstvého betonu proti povětrnostním vlivům a proti vysýchání,_x000d_
d) odstranění drátů z líce konstrukce a na úpravu líce v místě po odstraněných drátech,_x000d_
e) osazení kotevních želez při betonování konstrukce,_x000d_
f) ztížení práce u drážek otvorů, kapes, injekčních trubek apod.._x000d_
4. V cenách z betonu pro konstrukce bílých van 321 32-12 nejsou započteny náklady na těsnění dilatačních a pracovních spar, tyto se oceňují cenami souborů cen 953 33 části A08 katalogu 801-1 Budovy a haly - zděné a monolitické._x000d_
5. Objem se stanoví v m3 betonové konstrukce; objem dutin jednotlivě do 0,20 m3 se od celkového objemu neodečítá._x000d_
</t>
  </si>
  <si>
    <t xml:space="preserve">Poznámka k položce:_x000d_
Beton 8 prahů - 8x0,6*0,4*3,7 </t>
  </si>
  <si>
    <t>16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</si>
  <si>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</si>
  <si>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</si>
  <si>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-863464126</t>
  </si>
  <si>
    <t xml:space="preserve">Poznámka k souboru cen:_x000d_
1. Ceny jsou určeny pro:_x000d_
a) bednění prováděné v prostorách zapažených nebo nezapažených,_x000d_
b) bednění ploch vodorovných, svislých nebo skloněných,_x000d_
c) bednění v prostoru bez výztuže nebo s výztuží jakékoliv hustoty,_x000d_
d) bednění prováděné taženou lištou, taženým bedněním, prefabrikovaným bedněním apod., kromě betonového prefabrikovaného bednění._x000d_
2. Ceny neplatí pro:_x000d_
a) bednění pohledových betonů. Tyto náklady se oceňují individuálně;_x000d_
b) bednění konstrukcí spirál a savek. Tyto náklady se oceňují cenami souboru cen 321 35-6111 až -6940 Obednění a odbednění spirál a savek._x000d_
c) bednění základových pasů, tyto práce lze ocenit cenami 27.35 katalogu 801-1._x000d_
3. V cenách jsou započteny i náklady na:_x000d_
a) podíl bednění otvorů, kapes, rýh, prostupů, výklenků apod. objemu jednotlivě do 1 m3,_x000d_
b) bednění v provedení, které nevyžaduje další úpravu betonových a železobetonových konstrukcí._x000d_
4. V cenách nejsou započteny náklady na podpěrné konstrukce; tyto se oceňují cenami katalogu 800-3 Lešení._x000d_
5. Plocha se stanoví v m2 rozvinuté plochy obedňované konstrukce._x000d_
6. Při výpočtu rozvinuté plochy obedňované konstrukce se neberou v úvahu otvory, kapsy, rýhy, prostupy, výklenky apod. objemu jednotlivě do 1 m3 ._x000d_
</t>
  </si>
  <si>
    <t>17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</si>
  <si>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</si>
  <si>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</si>
  <si>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589630832</t>
  </si>
  <si>
    <t>18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</si>
  <si>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</si>
  <si>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</si>
  <si>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t</t>
  </si>
  <si>
    <t>750618709</t>
  </si>
  <si>
    <t xml:space="preserve">Poznámka k souboru cen:_x000d_
1. Ceny lze použít i pro:_x000d_
a) výztuž prováděnou v obedněných prostorách,_x000d_
b) výztuž koster obalených sítí; potažení kostry hustým pletivem se oceňuje individuálně,_x000d_
c) výztuž z armokošů._x000d_
2. V cenách jsou započteny i náklady na bodové svařování nahrazující vázaní drátem._x000d_
3. V cenách nejsou započteny náklady na provedení nosných svarů a na provedení svarů přenášejících tahová napětí při přepravě a montáži výztuže z vyztužených koster; tyto se oceňují cenami souboru cen 320 36-0 Svařované nosné spoje._x000d_
4. Množství jednotek se stanoví v t hmotnosti výztuže bez prostřihu._x000d_
</t>
  </si>
  <si>
    <t>Vodorovné konstrukce</t>
  </si>
  <si>
    <t>19</t>
  </si>
  <si>
    <t>457531111</t>
  </si>
  <si>
    <t>Filtrační vrstvy jakékoliv tloušťky a sklonu z hrubého drceného kameniva bez zhutnění, frakce od 4-8 do 22-32 mm</t>
  </si>
  <si>
    <t>859645548</t>
  </si>
  <si>
    <t xml:space="preserve">Poznámka k souboru cen:_x000d_
1. Ceny jsou určeny při jakémkoliv množství filtračních vrstev._x000d_
2. Ceny neplatí, je-li předepsáno mísení více frakcí kameniva v jedné vrstvě; tyto práce se oceňují individuálně._x000d_
3. V cenách jsou započteny i náklady na:_x000d_
a) průměrné množství kameniva zatlačeného do podloží,_x000d_
b) urovnání líce vrstvy._x000d_
4. Objem se stanoví v m3 filtrační vrstvy._x000d_
5. Příplatek k cenám je určen pro položky -1111 až -2111._x000d_
</t>
  </si>
  <si>
    <t>Poznámka k položce:_x000d_
pískové lože pro kabel - 0,6*0,30*18=3,24 m3</t>
  </si>
  <si>
    <t>20</t>
  </si>
  <si>
    <t>462512370</t>
  </si>
  <si>
    <t>Zához z lomového kamene neupraveného záhozového s proštěrkováním z terénu, hmotnosti jednotlivých kamenů přes 200 do 500 kg</t>
  </si>
  <si>
    <t>-476815434</t>
  </si>
  <si>
    <t xml:space="preserve">Poznámka k souboru cen:_x000d_
1. Ceny lze použít i pro záhozovou patku z lomového kamene._x000d_
2. Ceny neplatí pro zřízení konstrukce balvanitého skluzu; tento se oceňuje cenou 467 51-0111 Balvanitý skluz z lomového kamene._x000d_
3. V cenách jsou započteny i náklady na úpravu jednotlivých velkých kamenů hmotnosti přes 500 kg dodatečným rozpojením na místě uložení._x000d_
4. Množství měrných jednotek_x000d_
a) záhozu se stanoví v m3 konstrukce záhozu,_x000d_
b) příplatků se stanoví v m2 upravovaných ploch záhozu._x000d_
</t>
  </si>
  <si>
    <t>Poznámka k položce:_x000d_
zához 33,7*0,6 = 20,22 m3</t>
  </si>
  <si>
    <t>Ostatní konstrukce a práce, bourání</t>
  </si>
  <si>
    <t>919535556</t>
  </si>
  <si>
    <t>Obetonování trubního propustku betonem prostým se zvýšenými nároky na prostředí tř. C 25/30</t>
  </si>
  <si>
    <t>359131499</t>
  </si>
  <si>
    <t xml:space="preserve">Poznámka k souboru cen:_x000d_
1. V ceně jsou započteny i náklady na popř. nutné bednění a odbednění._x000d_
2. Pro výpočet přesunu hmot se celková hmotnost položky sníží o hmotnost betonu, pokud je beton dodáván přímo na místo zabudování nebo do prostoru technologické manipulace._x000d_
</t>
  </si>
  <si>
    <t>Poznámka k položce:_x000d_
Obetonování chráničky mezi prahy pode dnem</t>
  </si>
  <si>
    <t>22</t>
  </si>
  <si>
    <t>34571354</t>
  </si>
  <si>
    <t>trubka elektroinstalační ohebná dvouplášťová korugovaná (chránička) D 75/90mm, HDPE+LDPE</t>
  </si>
  <si>
    <t>982715298</t>
  </si>
  <si>
    <t>Poznámka k položce:_x000d_
chránička pode dnem</t>
  </si>
  <si>
    <t>23</t>
  </si>
  <si>
    <t>34571350</t>
  </si>
  <si>
    <t>trubka elektroinstalační ohebná dvouplášťová korugovaná (chránička) D 32/40mm, HDPE+LDPE</t>
  </si>
  <si>
    <t>712093272</t>
  </si>
  <si>
    <t>998</t>
  </si>
  <si>
    <t>Přesun hmot</t>
  </si>
  <si>
    <t>24</t>
  </si>
  <si>
    <t>998332011</t>
  </si>
  <si>
    <t>Přesun hmot pro úpravy vodních toků a kanály, hráze rybníků apod. dopravní vzdálenost do 500 m</t>
  </si>
  <si>
    <t>-598087397</t>
  </si>
  <si>
    <t xml:space="preserve">Poznámka k souboru cen:_x000d_
1. Ceny jsou určeny pro jakoukoliv konstrukčně-materiálovou charakteristiku._x000d_
</t>
  </si>
  <si>
    <t>25</t>
  </si>
  <si>
    <t>35711734</t>
  </si>
  <si>
    <t>skříň přípojková plastová pro průběžné připojení 3 x 160 A</t>
  </si>
  <si>
    <t>kus</t>
  </si>
  <si>
    <t>-831524988</t>
  </si>
  <si>
    <t>VRN</t>
  </si>
  <si>
    <t>Vedlejší rozpočtové náklady</t>
  </si>
  <si>
    <t>VRN1</t>
  </si>
  <si>
    <t>Průzkumné, geodetické a projektové práce</t>
  </si>
  <si>
    <t>26</t>
  </si>
  <si>
    <t>003</t>
  </si>
  <si>
    <t>Software pro PLC</t>
  </si>
  <si>
    <t>1761221375</t>
  </si>
  <si>
    <t>27</t>
  </si>
  <si>
    <t>004</t>
  </si>
  <si>
    <t>Nastavení komunikace stanice, parametrizace</t>
  </si>
  <si>
    <t>1801521172</t>
  </si>
  <si>
    <t>28</t>
  </si>
  <si>
    <t>012303000</t>
  </si>
  <si>
    <t>Geodetické práce po výstavbě</t>
  </si>
  <si>
    <t>…</t>
  </si>
  <si>
    <t>1024</t>
  </si>
  <si>
    <t>371015292</t>
  </si>
  <si>
    <t>29</t>
  </si>
  <si>
    <t>013254000</t>
  </si>
  <si>
    <t>Dokumentace skutečného provedení stavby</t>
  </si>
  <si>
    <t>-795572676</t>
  </si>
  <si>
    <t>30</t>
  </si>
  <si>
    <t>K002</t>
  </si>
  <si>
    <t xml:space="preserve">Rozšíření softwaru vodohospodářského dispečinku </t>
  </si>
  <si>
    <t>-661044308</t>
  </si>
  <si>
    <t>31</t>
  </si>
  <si>
    <t>K001</t>
  </si>
  <si>
    <t>Zařízení staveniště</t>
  </si>
  <si>
    <t>1917503914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</si>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</sst>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001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Měřící stanice Krhovice - DMN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Krhovice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25. 9. 2020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Marek Viskot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70</v>
      </c>
      <c r="BT54" s="107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16.5" customHeight="1">
      <c r="A55" s="108" t="s">
        <v>74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'001 - Měřící stanice Krho...'!J28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75</v>
      </c>
      <c r="AR55" s="115"/>
      <c r="AS55" s="116">
        <v>0</v>
      </c>
      <c r="AT55" s="117">
        <f>ROUND(SUM(AV55:AW55),2)</f>
        <v>0</v>
      </c>
      <c r="AU55" s="118">
        <f>'001 - Měřící stanice Krho...'!P81</f>
        <v>0</v>
      </c>
      <c r="AV55" s="117">
        <f>'001 - Měřící stanice Krho...'!J31</f>
        <v>0</v>
      </c>
      <c r="AW55" s="117">
        <f>'001 - Měřící stanice Krho...'!J32</f>
        <v>0</v>
      </c>
      <c r="AX55" s="117">
        <f>'001 - Měřící stanice Krho...'!J33</f>
        <v>0</v>
      </c>
      <c r="AY55" s="117">
        <f>'001 - Měřící stanice Krho...'!J34</f>
        <v>0</v>
      </c>
      <c r="AZ55" s="117">
        <f>'001 - Měřící stanice Krho...'!F31</f>
        <v>0</v>
      </c>
      <c r="BA55" s="117">
        <f>'001 - Měřící stanice Krho...'!F32</f>
        <v>0</v>
      </c>
      <c r="BB55" s="117">
        <f>'001 - Měřící stanice Krho...'!F33</f>
        <v>0</v>
      </c>
      <c r="BC55" s="117">
        <f>'001 - Měřící stanice Krho...'!F34</f>
        <v>0</v>
      </c>
      <c r="BD55" s="119">
        <f>'001 - Měřící stanice Krho...'!F35</f>
        <v>0</v>
      </c>
      <c r="BE55" s="7"/>
      <c r="BT55" s="120" t="s">
        <v>76</v>
      </c>
      <c r="BU55" s="120" t="s">
        <v>77</v>
      </c>
      <c r="BV55" s="120" t="s">
        <v>72</v>
      </c>
      <c r="BW55" s="120" t="s">
        <v>5</v>
      </c>
      <c r="BX55" s="120" t="s">
        <v>73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HEH6xCDI/2JC371mO+zoUMiRqpJAyYb5N5BF8TpowHFp22O0UIEEgjaHbVXcNrgi4lvkIO7UZP/vbQOq0bmv9Q==" hashValue="pr0uj2cSqVhBjDu8vIb6pRie1vrCR34v44++SivzsHT2+1ESvBXhQIgP4lRw5qN3xxdzKvas4pWJqqm7uN0pB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1 - Měřící stanice Krh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78</v>
      </c>
    </row>
    <row r="4" s="1" customFormat="1" ht="24.96" customHeight="1">
      <c r="B4" s="18"/>
      <c r="D4" s="123" t="s">
        <v>79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25. 9. 2020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tr">
        <f>IF('Rekapitulace stavby'!AN10="","",'Rekapitulace stavby'!AN10)</f>
        <v/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tr">
        <f>IF('Rekapitulace stavby'!E11="","",'Rekapitulace stavby'!E11)</f>
        <v xml:space="preserve"> </v>
      </c>
      <c r="F13" s="36"/>
      <c r="G13" s="36"/>
      <c r="H13" s="36"/>
      <c r="I13" s="125" t="s">
        <v>28</v>
      </c>
      <c r="J13" s="128" t="str">
        <f>IF('Rekapitulace stavby'!AN11="","",'Rekapitulace stavby'!AN11)</f>
        <v/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29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28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31</v>
      </c>
      <c r="E18" s="36"/>
      <c r="F18" s="36"/>
      <c r="G18" s="36"/>
      <c r="H18" s="36"/>
      <c r="I18" s="125" t="s">
        <v>26</v>
      </c>
      <c r="J18" s="128" t="str">
        <f>IF('Rekapitulace stavby'!AN16="","",'Rekapitulace stavby'!AN16)</f>
        <v/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tr">
        <f>IF('Rekapitulace stavby'!E17="","",'Rekapitulace stavby'!E17)</f>
        <v xml:space="preserve"> </v>
      </c>
      <c r="F19" s="36"/>
      <c r="G19" s="36"/>
      <c r="H19" s="36"/>
      <c r="I19" s="125" t="s">
        <v>28</v>
      </c>
      <c r="J19" s="128" t="str">
        <f>IF('Rekapitulace stavby'!AN17="","",'Rekapitulace stavby'!AN17)</f>
        <v/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33</v>
      </c>
      <c r="E21" s="36"/>
      <c r="F21" s="36"/>
      <c r="G21" s="36"/>
      <c r="H21" s="36"/>
      <c r="I21" s="125" t="s">
        <v>26</v>
      </c>
      <c r="J21" s="128" t="s">
        <v>19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">
        <v>34</v>
      </c>
      <c r="F22" s="36"/>
      <c r="G22" s="36"/>
      <c r="H22" s="36"/>
      <c r="I22" s="125" t="s">
        <v>28</v>
      </c>
      <c r="J22" s="128" t="s">
        <v>19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35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47.25" customHeight="1">
      <c r="A25" s="130"/>
      <c r="B25" s="131"/>
      <c r="C25" s="130"/>
      <c r="D25" s="130"/>
      <c r="E25" s="132" t="s">
        <v>36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37</v>
      </c>
      <c r="E28" s="36"/>
      <c r="F28" s="36"/>
      <c r="G28" s="36"/>
      <c r="H28" s="36"/>
      <c r="I28" s="36"/>
      <c r="J28" s="136">
        <f>ROUND(J81,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39</v>
      </c>
      <c r="G30" s="36"/>
      <c r="H30" s="36"/>
      <c r="I30" s="137" t="s">
        <v>38</v>
      </c>
      <c r="J30" s="137" t="s">
        <v>40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41</v>
      </c>
      <c r="E31" s="125" t="s">
        <v>42</v>
      </c>
      <c r="F31" s="139">
        <f>ROUND((SUM(BE81:BE149)),  2)</f>
        <v>0</v>
      </c>
      <c r="G31" s="36"/>
      <c r="H31" s="36"/>
      <c r="I31" s="140">
        <v>0.20999999999999999</v>
      </c>
      <c r="J31" s="139">
        <f>ROUND(((SUM(BE81:BE149))*I31),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43</v>
      </c>
      <c r="F32" s="139">
        <f>ROUND((SUM(BF81:BF149)),  2)</f>
        <v>0</v>
      </c>
      <c r="G32" s="36"/>
      <c r="H32" s="36"/>
      <c r="I32" s="140">
        <v>0.14999999999999999</v>
      </c>
      <c r="J32" s="139">
        <f>ROUND(((SUM(BF81:BF149))*I32),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44</v>
      </c>
      <c r="F33" s="139">
        <f>ROUND((SUM(BG81:BG149)),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45</v>
      </c>
      <c r="F34" s="139">
        <f>ROUND((SUM(BH81:BH149)),  2)</f>
        <v>0</v>
      </c>
      <c r="G34" s="36"/>
      <c r="H34" s="36"/>
      <c r="I34" s="140">
        <v>0.14999999999999999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46</v>
      </c>
      <c r="F35" s="139">
        <f>ROUND((SUM(BI81:BI149)),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47</v>
      </c>
      <c r="E37" s="143"/>
      <c r="F37" s="143"/>
      <c r="G37" s="144" t="s">
        <v>48</v>
      </c>
      <c r="H37" s="145" t="s">
        <v>49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80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Měřící stanice Krhovice - DMN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Krhovice</v>
      </c>
      <c r="G48" s="38"/>
      <c r="H48" s="38"/>
      <c r="I48" s="30" t="s">
        <v>23</v>
      </c>
      <c r="J48" s="70" t="str">
        <f>IF(J10="","",J10)</f>
        <v>25. 9. 2020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5.15" customHeight="1">
      <c r="A50" s="36"/>
      <c r="B50" s="37"/>
      <c r="C50" s="30" t="s">
        <v>25</v>
      </c>
      <c r="D50" s="38"/>
      <c r="E50" s="38"/>
      <c r="F50" s="25" t="str">
        <f>E13</f>
        <v xml:space="preserve"> </v>
      </c>
      <c r="G50" s="38"/>
      <c r="H50" s="38"/>
      <c r="I50" s="30" t="s">
        <v>31</v>
      </c>
      <c r="J50" s="34" t="str">
        <f>E19</f>
        <v xml:space="preserve"> 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5.15" customHeight="1">
      <c r="A51" s="36"/>
      <c r="B51" s="37"/>
      <c r="C51" s="30" t="s">
        <v>29</v>
      </c>
      <c r="D51" s="38"/>
      <c r="E51" s="38"/>
      <c r="F51" s="25" t="str">
        <f>IF(E16="","",E16)</f>
        <v>Vyplň údaj</v>
      </c>
      <c r="G51" s="38"/>
      <c r="H51" s="38"/>
      <c r="I51" s="30" t="s">
        <v>33</v>
      </c>
      <c r="J51" s="34" t="str">
        <f>E22</f>
        <v xml:space="preserve">Marek Viskot 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81</v>
      </c>
      <c r="D53" s="153"/>
      <c r="E53" s="153"/>
      <c r="F53" s="153"/>
      <c r="G53" s="153"/>
      <c r="H53" s="153"/>
      <c r="I53" s="153"/>
      <c r="J53" s="154" t="s">
        <v>82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69</v>
      </c>
      <c r="D55" s="38"/>
      <c r="E55" s="38"/>
      <c r="F55" s="38"/>
      <c r="G55" s="38"/>
      <c r="H55" s="38"/>
      <c r="I55" s="38"/>
      <c r="J55" s="100">
        <f>J81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83</v>
      </c>
    </row>
    <row r="56" s="9" customFormat="1" ht="24.96" customHeight="1">
      <c r="A56" s="9"/>
      <c r="B56" s="156"/>
      <c r="C56" s="157"/>
      <c r="D56" s="158" t="s">
        <v>84</v>
      </c>
      <c r="E56" s="159"/>
      <c r="F56" s="159"/>
      <c r="G56" s="159"/>
      <c r="H56" s="159"/>
      <c r="I56" s="159"/>
      <c r="J56" s="160">
        <f>J82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2"/>
      <c r="C57" s="163"/>
      <c r="D57" s="164" t="s">
        <v>85</v>
      </c>
      <c r="E57" s="165"/>
      <c r="F57" s="165"/>
      <c r="G57" s="165"/>
      <c r="H57" s="165"/>
      <c r="I57" s="165"/>
      <c r="J57" s="166">
        <f>J83</f>
        <v>0</v>
      </c>
      <c r="K57" s="163"/>
      <c r="L57" s="167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2"/>
      <c r="C58" s="163"/>
      <c r="D58" s="164" t="s">
        <v>86</v>
      </c>
      <c r="E58" s="165"/>
      <c r="F58" s="165"/>
      <c r="G58" s="165"/>
      <c r="H58" s="165"/>
      <c r="I58" s="165"/>
      <c r="J58" s="166">
        <f>J114</f>
        <v>0</v>
      </c>
      <c r="K58" s="163"/>
      <c r="L58" s="167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2"/>
      <c r="C59" s="163"/>
      <c r="D59" s="164" t="s">
        <v>87</v>
      </c>
      <c r="E59" s="165"/>
      <c r="F59" s="165"/>
      <c r="G59" s="165"/>
      <c r="H59" s="165"/>
      <c r="I59" s="165"/>
      <c r="J59" s="166">
        <f>J124</f>
        <v>0</v>
      </c>
      <c r="K59" s="163"/>
      <c r="L59" s="167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2"/>
      <c r="C60" s="163"/>
      <c r="D60" s="164" t="s">
        <v>88</v>
      </c>
      <c r="E60" s="165"/>
      <c r="F60" s="165"/>
      <c r="G60" s="165"/>
      <c r="H60" s="165"/>
      <c r="I60" s="165"/>
      <c r="J60" s="166">
        <f>J131</f>
        <v>0</v>
      </c>
      <c r="K60" s="163"/>
      <c r="L60" s="167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2"/>
      <c r="C61" s="163"/>
      <c r="D61" s="164" t="s">
        <v>89</v>
      </c>
      <c r="E61" s="165"/>
      <c r="F61" s="165"/>
      <c r="G61" s="165"/>
      <c r="H61" s="165"/>
      <c r="I61" s="165"/>
      <c r="J61" s="166">
        <f>J138</f>
        <v>0</v>
      </c>
      <c r="K61" s="163"/>
      <c r="L61" s="16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6"/>
      <c r="C62" s="157"/>
      <c r="D62" s="158" t="s">
        <v>90</v>
      </c>
      <c r="E62" s="159"/>
      <c r="F62" s="159"/>
      <c r="G62" s="159"/>
      <c r="H62" s="159"/>
      <c r="I62" s="159"/>
      <c r="J62" s="160">
        <f>J142</f>
        <v>0</v>
      </c>
      <c r="K62" s="157"/>
      <c r="L62" s="16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2"/>
      <c r="C63" s="163"/>
      <c r="D63" s="164" t="s">
        <v>91</v>
      </c>
      <c r="E63" s="165"/>
      <c r="F63" s="165"/>
      <c r="G63" s="165"/>
      <c r="H63" s="165"/>
      <c r="I63" s="165"/>
      <c r="J63" s="166">
        <f>J143</f>
        <v>0</v>
      </c>
      <c r="K63" s="163"/>
      <c r="L63" s="16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2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92</v>
      </c>
      <c r="D70" s="38"/>
      <c r="E70" s="38"/>
      <c r="F70" s="38"/>
      <c r="G70" s="38"/>
      <c r="H70" s="38"/>
      <c r="I70" s="38"/>
      <c r="J70" s="38"/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E7</f>
        <v>Měřící stanice Krhovice - DMN</v>
      </c>
      <c r="F73" s="38"/>
      <c r="G73" s="38"/>
      <c r="H73" s="38"/>
      <c r="I73" s="38"/>
      <c r="J73" s="38"/>
      <c r="K73" s="38"/>
      <c r="L73" s="12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2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F10</f>
        <v>Krhovice</v>
      </c>
      <c r="G75" s="38"/>
      <c r="H75" s="38"/>
      <c r="I75" s="30" t="s">
        <v>23</v>
      </c>
      <c r="J75" s="70" t="str">
        <f>IF(J10="","",J10)</f>
        <v>25. 9. 2020</v>
      </c>
      <c r="K75" s="38"/>
      <c r="L75" s="12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E13</f>
        <v xml:space="preserve"> </v>
      </c>
      <c r="G77" s="38"/>
      <c r="H77" s="38"/>
      <c r="I77" s="30" t="s">
        <v>31</v>
      </c>
      <c r="J77" s="34" t="str">
        <f>E19</f>
        <v xml:space="preserve"> </v>
      </c>
      <c r="K77" s="38"/>
      <c r="L77" s="12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IF(E16="","",E16)</f>
        <v>Vyplň údaj</v>
      </c>
      <c r="G78" s="38"/>
      <c r="H78" s="38"/>
      <c r="I78" s="30" t="s">
        <v>33</v>
      </c>
      <c r="J78" s="34" t="str">
        <f>E22</f>
        <v xml:space="preserve">Marek Viskot </v>
      </c>
      <c r="K78" s="38"/>
      <c r="L78" s="12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68"/>
      <c r="B80" s="169"/>
      <c r="C80" s="170" t="s">
        <v>93</v>
      </c>
      <c r="D80" s="171" t="s">
        <v>56</v>
      </c>
      <c r="E80" s="171" t="s">
        <v>52</v>
      </c>
      <c r="F80" s="171" t="s">
        <v>53</v>
      </c>
      <c r="G80" s="171" t="s">
        <v>94</v>
      </c>
      <c r="H80" s="171" t="s">
        <v>95</v>
      </c>
      <c r="I80" s="171" t="s">
        <v>96</v>
      </c>
      <c r="J80" s="171" t="s">
        <v>82</v>
      </c>
      <c r="K80" s="172" t="s">
        <v>97</v>
      </c>
      <c r="L80" s="173"/>
      <c r="M80" s="90" t="s">
        <v>19</v>
      </c>
      <c r="N80" s="91" t="s">
        <v>41</v>
      </c>
      <c r="O80" s="91" t="s">
        <v>98</v>
      </c>
      <c r="P80" s="91" t="s">
        <v>99</v>
      </c>
      <c r="Q80" s="91" t="s">
        <v>100</v>
      </c>
      <c r="R80" s="91" t="s">
        <v>101</v>
      </c>
      <c r="S80" s="91" t="s">
        <v>102</v>
      </c>
      <c r="T80" s="92" t="s">
        <v>103</v>
      </c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</row>
    <row r="81" s="2" customFormat="1" ht="22.8" customHeight="1">
      <c r="A81" s="36"/>
      <c r="B81" s="37"/>
      <c r="C81" s="97" t="s">
        <v>104</v>
      </c>
      <c r="D81" s="38"/>
      <c r="E81" s="38"/>
      <c r="F81" s="38"/>
      <c r="G81" s="38"/>
      <c r="H81" s="38"/>
      <c r="I81" s="38"/>
      <c r="J81" s="174">
        <f>BK81</f>
        <v>0</v>
      </c>
      <c r="K81" s="38"/>
      <c r="L81" s="42"/>
      <c r="M81" s="93"/>
      <c r="N81" s="175"/>
      <c r="O81" s="94"/>
      <c r="P81" s="176">
        <f>P82+P142</f>
        <v>0</v>
      </c>
      <c r="Q81" s="94"/>
      <c r="R81" s="176">
        <f>R82+R142</f>
        <v>56.654256499999995</v>
      </c>
      <c r="S81" s="94"/>
      <c r="T81" s="177">
        <f>T82+T142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70</v>
      </c>
      <c r="AU81" s="15" t="s">
        <v>83</v>
      </c>
      <c r="BK81" s="178">
        <f>BK82+BK142</f>
        <v>0</v>
      </c>
    </row>
    <row r="82" s="12" customFormat="1" ht="25.92" customHeight="1">
      <c r="A82" s="12"/>
      <c r="B82" s="179"/>
      <c r="C82" s="180"/>
      <c r="D82" s="181" t="s">
        <v>70</v>
      </c>
      <c r="E82" s="182" t="s">
        <v>105</v>
      </c>
      <c r="F82" s="182" t="s">
        <v>106</v>
      </c>
      <c r="G82" s="180"/>
      <c r="H82" s="180"/>
      <c r="I82" s="183"/>
      <c r="J82" s="184">
        <f>BK82</f>
        <v>0</v>
      </c>
      <c r="K82" s="180"/>
      <c r="L82" s="185"/>
      <c r="M82" s="186"/>
      <c r="N82" s="187"/>
      <c r="O82" s="187"/>
      <c r="P82" s="188">
        <f>P83+P114+P124+P131+P138</f>
        <v>0</v>
      </c>
      <c r="Q82" s="187"/>
      <c r="R82" s="188">
        <f>R83+R114+R124+R131+R138</f>
        <v>56.654256499999995</v>
      </c>
      <c r="S82" s="187"/>
      <c r="T82" s="189">
        <f>T83+T114+T124+T131+T138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0" t="s">
        <v>76</v>
      </c>
      <c r="AT82" s="191" t="s">
        <v>70</v>
      </c>
      <c r="AU82" s="191" t="s">
        <v>71</v>
      </c>
      <c r="AY82" s="190" t="s">
        <v>107</v>
      </c>
      <c r="BK82" s="192">
        <f>BK83+BK114+BK124+BK131+BK138</f>
        <v>0</v>
      </c>
    </row>
    <row r="83" s="12" customFormat="1" ht="22.8" customHeight="1">
      <c r="A83" s="12"/>
      <c r="B83" s="179"/>
      <c r="C83" s="180"/>
      <c r="D83" s="181" t="s">
        <v>70</v>
      </c>
      <c r="E83" s="193" t="s">
        <v>76</v>
      </c>
      <c r="F83" s="193" t="s">
        <v>108</v>
      </c>
      <c r="G83" s="180"/>
      <c r="H83" s="180"/>
      <c r="I83" s="183"/>
      <c r="J83" s="194">
        <f>BK83</f>
        <v>0</v>
      </c>
      <c r="K83" s="180"/>
      <c r="L83" s="185"/>
      <c r="M83" s="186"/>
      <c r="N83" s="187"/>
      <c r="O83" s="187"/>
      <c r="P83" s="188">
        <f>SUM(P84:P113)</f>
        <v>0</v>
      </c>
      <c r="Q83" s="187"/>
      <c r="R83" s="188">
        <f>SUM(R84:R113)</f>
        <v>0.0091999999999999998</v>
      </c>
      <c r="S83" s="187"/>
      <c r="T83" s="189">
        <f>SUM(T84:T113)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0" t="s">
        <v>76</v>
      </c>
      <c r="AT83" s="191" t="s">
        <v>70</v>
      </c>
      <c r="AU83" s="191" t="s">
        <v>76</v>
      </c>
      <c r="AY83" s="190" t="s">
        <v>107</v>
      </c>
      <c r="BK83" s="192">
        <f>SUM(BK84:BK113)</f>
        <v>0</v>
      </c>
    </row>
    <row r="84" s="2" customFormat="1" ht="14.4" customHeight="1">
      <c r="A84" s="36"/>
      <c r="B84" s="37"/>
      <c r="C84" s="195" t="s">
        <v>76</v>
      </c>
      <c r="D84" s="195" t="s">
        <v>109</v>
      </c>
      <c r="E84" s="196" t="s">
        <v>110</v>
      </c>
      <c r="F84" s="197" t="s">
        <v>111</v>
      </c>
      <c r="G84" s="198" t="s">
        <v>112</v>
      </c>
      <c r="H84" s="199">
        <v>120</v>
      </c>
      <c r="I84" s="200"/>
      <c r="J84" s="201">
        <f>ROUND(I84*H84,2)</f>
        <v>0</v>
      </c>
      <c r="K84" s="197" t="s">
        <v>113</v>
      </c>
      <c r="L84" s="42"/>
      <c r="M84" s="202" t="s">
        <v>19</v>
      </c>
      <c r="N84" s="203" t="s">
        <v>42</v>
      </c>
      <c r="O84" s="82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6" t="s">
        <v>114</v>
      </c>
      <c r="AT84" s="206" t="s">
        <v>109</v>
      </c>
      <c r="AU84" s="206" t="s">
        <v>78</v>
      </c>
      <c r="AY84" s="15" t="s">
        <v>107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5" t="s">
        <v>76</v>
      </c>
      <c r="BK84" s="207">
        <f>ROUND(I84*H84,2)</f>
        <v>0</v>
      </c>
      <c r="BL84" s="15" t="s">
        <v>114</v>
      </c>
      <c r="BM84" s="206" t="s">
        <v>115</v>
      </c>
    </row>
    <row r="85" s="2" customFormat="1">
      <c r="A85" s="36"/>
      <c r="B85" s="37"/>
      <c r="C85" s="38"/>
      <c r="D85" s="208" t="s">
        <v>116</v>
      </c>
      <c r="E85" s="38"/>
      <c r="F85" s="209" t="s">
        <v>117</v>
      </c>
      <c r="G85" s="38"/>
      <c r="H85" s="38"/>
      <c r="I85" s="210"/>
      <c r="J85" s="38"/>
      <c r="K85" s="38"/>
      <c r="L85" s="42"/>
      <c r="M85" s="211"/>
      <c r="N85" s="212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116</v>
      </c>
      <c r="AU85" s="15" t="s">
        <v>78</v>
      </c>
    </row>
    <row r="86" s="2" customFormat="1" ht="24.15" customHeight="1">
      <c r="A86" s="36"/>
      <c r="B86" s="37"/>
      <c r="C86" s="213" t="s">
        <v>78</v>
      </c>
      <c r="D86" s="213" t="s">
        <v>118</v>
      </c>
      <c r="E86" s="214" t="s">
        <v>119</v>
      </c>
      <c r="F86" s="215" t="s">
        <v>120</v>
      </c>
      <c r="G86" s="216" t="s">
        <v>121</v>
      </c>
      <c r="H86" s="217">
        <v>18</v>
      </c>
      <c r="I86" s="218"/>
      <c r="J86" s="219">
        <f>ROUND(I86*H86,2)</f>
        <v>0</v>
      </c>
      <c r="K86" s="215" t="s">
        <v>19</v>
      </c>
      <c r="L86" s="220"/>
      <c r="M86" s="221" t="s">
        <v>19</v>
      </c>
      <c r="N86" s="222" t="s">
        <v>42</v>
      </c>
      <c r="O86" s="82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6" t="s">
        <v>122</v>
      </c>
      <c r="AT86" s="206" t="s">
        <v>118</v>
      </c>
      <c r="AU86" s="206" t="s">
        <v>78</v>
      </c>
      <c r="AY86" s="15" t="s">
        <v>107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5" t="s">
        <v>76</v>
      </c>
      <c r="BK86" s="207">
        <f>ROUND(I86*H86,2)</f>
        <v>0</v>
      </c>
      <c r="BL86" s="15" t="s">
        <v>114</v>
      </c>
      <c r="BM86" s="206" t="s">
        <v>123</v>
      </c>
    </row>
    <row r="87" s="2" customFormat="1" ht="14.4" customHeight="1">
      <c r="A87" s="36"/>
      <c r="B87" s="37"/>
      <c r="C87" s="195" t="s">
        <v>124</v>
      </c>
      <c r="D87" s="195" t="s">
        <v>109</v>
      </c>
      <c r="E87" s="196" t="s">
        <v>125</v>
      </c>
      <c r="F87" s="197" t="s">
        <v>126</v>
      </c>
      <c r="G87" s="198" t="s">
        <v>127</v>
      </c>
      <c r="H87" s="199">
        <v>42</v>
      </c>
      <c r="I87" s="200"/>
      <c r="J87" s="201">
        <f>ROUND(I87*H87,2)</f>
        <v>0</v>
      </c>
      <c r="K87" s="197" t="s">
        <v>113</v>
      </c>
      <c r="L87" s="42"/>
      <c r="M87" s="202" t="s">
        <v>19</v>
      </c>
      <c r="N87" s="203" t="s">
        <v>42</v>
      </c>
      <c r="O87" s="82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6" t="s">
        <v>114</v>
      </c>
      <c r="AT87" s="206" t="s">
        <v>109</v>
      </c>
      <c r="AU87" s="206" t="s">
        <v>78</v>
      </c>
      <c r="AY87" s="15" t="s">
        <v>107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5" t="s">
        <v>76</v>
      </c>
      <c r="BK87" s="207">
        <f>ROUND(I87*H87,2)</f>
        <v>0</v>
      </c>
      <c r="BL87" s="15" t="s">
        <v>114</v>
      </c>
      <c r="BM87" s="206" t="s">
        <v>128</v>
      </c>
    </row>
    <row r="88" s="2" customFormat="1">
      <c r="A88" s="36"/>
      <c r="B88" s="37"/>
      <c r="C88" s="38"/>
      <c r="D88" s="208" t="s">
        <v>116</v>
      </c>
      <c r="E88" s="38"/>
      <c r="F88" s="209" t="s">
        <v>129</v>
      </c>
      <c r="G88" s="38"/>
      <c r="H88" s="38"/>
      <c r="I88" s="210"/>
      <c r="J88" s="38"/>
      <c r="K88" s="38"/>
      <c r="L88" s="42"/>
      <c r="M88" s="211"/>
      <c r="N88" s="212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116</v>
      </c>
      <c r="AU88" s="15" t="s">
        <v>78</v>
      </c>
    </row>
    <row r="89" s="2" customFormat="1">
      <c r="A89" s="36"/>
      <c r="B89" s="37"/>
      <c r="C89" s="38"/>
      <c r="D89" s="208" t="s">
        <v>130</v>
      </c>
      <c r="E89" s="38"/>
      <c r="F89" s="209" t="s">
        <v>131</v>
      </c>
      <c r="G89" s="38"/>
      <c r="H89" s="38"/>
      <c r="I89" s="210"/>
      <c r="J89" s="38"/>
      <c r="K89" s="38"/>
      <c r="L89" s="42"/>
      <c r="M89" s="211"/>
      <c r="N89" s="212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130</v>
      </c>
      <c r="AU89" s="15" t="s">
        <v>78</v>
      </c>
    </row>
    <row r="90" s="2" customFormat="1" ht="14.4" customHeight="1">
      <c r="A90" s="36"/>
      <c r="B90" s="37"/>
      <c r="C90" s="195" t="s">
        <v>114</v>
      </c>
      <c r="D90" s="195" t="s">
        <v>109</v>
      </c>
      <c r="E90" s="196" t="s">
        <v>132</v>
      </c>
      <c r="F90" s="197" t="s">
        <v>133</v>
      </c>
      <c r="G90" s="198" t="s">
        <v>127</v>
      </c>
      <c r="H90" s="199">
        <v>17.98</v>
      </c>
      <c r="I90" s="200"/>
      <c r="J90" s="201">
        <f>ROUND(I90*H90,2)</f>
        <v>0</v>
      </c>
      <c r="K90" s="197" t="s">
        <v>113</v>
      </c>
      <c r="L90" s="42"/>
      <c r="M90" s="202" t="s">
        <v>19</v>
      </c>
      <c r="N90" s="203" t="s">
        <v>42</v>
      </c>
      <c r="O90" s="82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6" t="s">
        <v>114</v>
      </c>
      <c r="AT90" s="206" t="s">
        <v>109</v>
      </c>
      <c r="AU90" s="206" t="s">
        <v>78</v>
      </c>
      <c r="AY90" s="15" t="s">
        <v>107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5" t="s">
        <v>76</v>
      </c>
      <c r="BK90" s="207">
        <f>ROUND(I90*H90,2)</f>
        <v>0</v>
      </c>
      <c r="BL90" s="15" t="s">
        <v>114</v>
      </c>
      <c r="BM90" s="206" t="s">
        <v>134</v>
      </c>
    </row>
    <row r="91" s="2" customFormat="1">
      <c r="A91" s="36"/>
      <c r="B91" s="37"/>
      <c r="C91" s="38"/>
      <c r="D91" s="208" t="s">
        <v>116</v>
      </c>
      <c r="E91" s="38"/>
      <c r="F91" s="209" t="s">
        <v>129</v>
      </c>
      <c r="G91" s="38"/>
      <c r="H91" s="38"/>
      <c r="I91" s="210"/>
      <c r="J91" s="38"/>
      <c r="K91" s="38"/>
      <c r="L91" s="42"/>
      <c r="M91" s="211"/>
      <c r="N91" s="212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116</v>
      </c>
      <c r="AU91" s="15" t="s">
        <v>78</v>
      </c>
    </row>
    <row r="92" s="2" customFormat="1">
      <c r="A92" s="36"/>
      <c r="B92" s="37"/>
      <c r="C92" s="38"/>
      <c r="D92" s="208" t="s">
        <v>130</v>
      </c>
      <c r="E92" s="38"/>
      <c r="F92" s="209" t="s">
        <v>135</v>
      </c>
      <c r="G92" s="38"/>
      <c r="H92" s="38"/>
      <c r="I92" s="210"/>
      <c r="J92" s="38"/>
      <c r="K92" s="38"/>
      <c r="L92" s="42"/>
      <c r="M92" s="211"/>
      <c r="N92" s="212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130</v>
      </c>
      <c r="AU92" s="15" t="s">
        <v>78</v>
      </c>
    </row>
    <row r="93" s="2" customFormat="1" ht="37.8" customHeight="1">
      <c r="A93" s="36"/>
      <c r="B93" s="37"/>
      <c r="C93" s="195" t="s">
        <v>136</v>
      </c>
      <c r="D93" s="195" t="s">
        <v>109</v>
      </c>
      <c r="E93" s="196" t="s">
        <v>137</v>
      </c>
      <c r="F93" s="197" t="s">
        <v>138</v>
      </c>
      <c r="G93" s="198" t="s">
        <v>127</v>
      </c>
      <c r="H93" s="199">
        <v>42</v>
      </c>
      <c r="I93" s="200"/>
      <c r="J93" s="201">
        <f>ROUND(I93*H93,2)</f>
        <v>0</v>
      </c>
      <c r="K93" s="197" t="s">
        <v>113</v>
      </c>
      <c r="L93" s="42"/>
      <c r="M93" s="202" t="s">
        <v>19</v>
      </c>
      <c r="N93" s="203" t="s">
        <v>42</v>
      </c>
      <c r="O93" s="82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6" t="s">
        <v>114</v>
      </c>
      <c r="AT93" s="206" t="s">
        <v>109</v>
      </c>
      <c r="AU93" s="206" t="s">
        <v>78</v>
      </c>
      <c r="AY93" s="15" t="s">
        <v>107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5" t="s">
        <v>76</v>
      </c>
      <c r="BK93" s="207">
        <f>ROUND(I93*H93,2)</f>
        <v>0</v>
      </c>
      <c r="BL93" s="15" t="s">
        <v>114</v>
      </c>
      <c r="BM93" s="206" t="s">
        <v>139</v>
      </c>
    </row>
    <row r="94" s="2" customFormat="1">
      <c r="A94" s="36"/>
      <c r="B94" s="37"/>
      <c r="C94" s="38"/>
      <c r="D94" s="208" t="s">
        <v>116</v>
      </c>
      <c r="E94" s="38"/>
      <c r="F94" s="209" t="s">
        <v>140</v>
      </c>
      <c r="G94" s="38"/>
      <c r="H94" s="38"/>
      <c r="I94" s="210"/>
      <c r="J94" s="38"/>
      <c r="K94" s="38"/>
      <c r="L94" s="42"/>
      <c r="M94" s="211"/>
      <c r="N94" s="212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116</v>
      </c>
      <c r="AU94" s="15" t="s">
        <v>78</v>
      </c>
    </row>
    <row r="95" s="2" customFormat="1" ht="37.8" customHeight="1">
      <c r="A95" s="36"/>
      <c r="B95" s="37"/>
      <c r="C95" s="195" t="s">
        <v>141</v>
      </c>
      <c r="D95" s="195" t="s">
        <v>109</v>
      </c>
      <c r="E95" s="196" t="s">
        <v>142</v>
      </c>
      <c r="F95" s="197" t="s">
        <v>143</v>
      </c>
      <c r="G95" s="198" t="s">
        <v>127</v>
      </c>
      <c r="H95" s="199">
        <v>39.956000000000003</v>
      </c>
      <c r="I95" s="200"/>
      <c r="J95" s="201">
        <f>ROUND(I95*H95,2)</f>
        <v>0</v>
      </c>
      <c r="K95" s="197" t="s">
        <v>113</v>
      </c>
      <c r="L95" s="42"/>
      <c r="M95" s="202" t="s">
        <v>19</v>
      </c>
      <c r="N95" s="203" t="s">
        <v>42</v>
      </c>
      <c r="O95" s="82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6" t="s">
        <v>114</v>
      </c>
      <c r="AT95" s="206" t="s">
        <v>109</v>
      </c>
      <c r="AU95" s="206" t="s">
        <v>78</v>
      </c>
      <c r="AY95" s="15" t="s">
        <v>107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5" t="s">
        <v>76</v>
      </c>
      <c r="BK95" s="207">
        <f>ROUND(I95*H95,2)</f>
        <v>0</v>
      </c>
      <c r="BL95" s="15" t="s">
        <v>114</v>
      </c>
      <c r="BM95" s="206" t="s">
        <v>144</v>
      </c>
    </row>
    <row r="96" s="2" customFormat="1">
      <c r="A96" s="36"/>
      <c r="B96" s="37"/>
      <c r="C96" s="38"/>
      <c r="D96" s="208" t="s">
        <v>116</v>
      </c>
      <c r="E96" s="38"/>
      <c r="F96" s="209" t="s">
        <v>140</v>
      </c>
      <c r="G96" s="38"/>
      <c r="H96" s="38"/>
      <c r="I96" s="210"/>
      <c r="J96" s="38"/>
      <c r="K96" s="38"/>
      <c r="L96" s="42"/>
      <c r="M96" s="211"/>
      <c r="N96" s="212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116</v>
      </c>
      <c r="AU96" s="15" t="s">
        <v>78</v>
      </c>
    </row>
    <row r="97" s="2" customFormat="1">
      <c r="A97" s="36"/>
      <c r="B97" s="37"/>
      <c r="C97" s="38"/>
      <c r="D97" s="208" t="s">
        <v>130</v>
      </c>
      <c r="E97" s="38"/>
      <c r="F97" s="209" t="s">
        <v>145</v>
      </c>
      <c r="G97" s="38"/>
      <c r="H97" s="38"/>
      <c r="I97" s="210"/>
      <c r="J97" s="38"/>
      <c r="K97" s="38"/>
      <c r="L97" s="42"/>
      <c r="M97" s="211"/>
      <c r="N97" s="212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130</v>
      </c>
      <c r="AU97" s="15" t="s">
        <v>78</v>
      </c>
    </row>
    <row r="98" s="2" customFormat="1" ht="14.4" customHeight="1">
      <c r="A98" s="36"/>
      <c r="B98" s="37"/>
      <c r="C98" s="213" t="s">
        <v>146</v>
      </c>
      <c r="D98" s="213" t="s">
        <v>118</v>
      </c>
      <c r="E98" s="214" t="s">
        <v>147</v>
      </c>
      <c r="F98" s="215" t="s">
        <v>148</v>
      </c>
      <c r="G98" s="216" t="s">
        <v>121</v>
      </c>
      <c r="H98" s="217">
        <v>40</v>
      </c>
      <c r="I98" s="218"/>
      <c r="J98" s="219">
        <f>ROUND(I98*H98,2)</f>
        <v>0</v>
      </c>
      <c r="K98" s="215" t="s">
        <v>113</v>
      </c>
      <c r="L98" s="220"/>
      <c r="M98" s="221" t="s">
        <v>19</v>
      </c>
      <c r="N98" s="222" t="s">
        <v>42</v>
      </c>
      <c r="O98" s="82"/>
      <c r="P98" s="204">
        <f>O98*H98</f>
        <v>0</v>
      </c>
      <c r="Q98" s="204">
        <v>0.00023000000000000001</v>
      </c>
      <c r="R98" s="204">
        <f>Q98*H98</f>
        <v>0.0091999999999999998</v>
      </c>
      <c r="S98" s="204">
        <v>0</v>
      </c>
      <c r="T98" s="20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6" t="s">
        <v>122</v>
      </c>
      <c r="AT98" s="206" t="s">
        <v>118</v>
      </c>
      <c r="AU98" s="206" t="s">
        <v>78</v>
      </c>
      <c r="AY98" s="15" t="s">
        <v>107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5" t="s">
        <v>76</v>
      </c>
      <c r="BK98" s="207">
        <f>ROUND(I98*H98,2)</f>
        <v>0</v>
      </c>
      <c r="BL98" s="15" t="s">
        <v>114</v>
      </c>
      <c r="BM98" s="206" t="s">
        <v>149</v>
      </c>
    </row>
    <row r="99" s="2" customFormat="1" ht="24.15" customHeight="1">
      <c r="A99" s="36"/>
      <c r="B99" s="37"/>
      <c r="C99" s="195" t="s">
        <v>122</v>
      </c>
      <c r="D99" s="195" t="s">
        <v>109</v>
      </c>
      <c r="E99" s="196" t="s">
        <v>150</v>
      </c>
      <c r="F99" s="197" t="s">
        <v>151</v>
      </c>
      <c r="G99" s="198" t="s">
        <v>127</v>
      </c>
      <c r="H99" s="199">
        <v>84</v>
      </c>
      <c r="I99" s="200"/>
      <c r="J99" s="201">
        <f>ROUND(I99*H99,2)</f>
        <v>0</v>
      </c>
      <c r="K99" s="197" t="s">
        <v>113</v>
      </c>
      <c r="L99" s="42"/>
      <c r="M99" s="202" t="s">
        <v>19</v>
      </c>
      <c r="N99" s="203" t="s">
        <v>42</v>
      </c>
      <c r="O99" s="82"/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6" t="s">
        <v>114</v>
      </c>
      <c r="AT99" s="206" t="s">
        <v>109</v>
      </c>
      <c r="AU99" s="206" t="s">
        <v>78</v>
      </c>
      <c r="AY99" s="15" t="s">
        <v>107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5" t="s">
        <v>76</v>
      </c>
      <c r="BK99" s="207">
        <f>ROUND(I99*H99,2)</f>
        <v>0</v>
      </c>
      <c r="BL99" s="15" t="s">
        <v>114</v>
      </c>
      <c r="BM99" s="206" t="s">
        <v>152</v>
      </c>
    </row>
    <row r="100" s="2" customFormat="1">
      <c r="A100" s="36"/>
      <c r="B100" s="37"/>
      <c r="C100" s="38"/>
      <c r="D100" s="208" t="s">
        <v>116</v>
      </c>
      <c r="E100" s="38"/>
      <c r="F100" s="209" t="s">
        <v>153</v>
      </c>
      <c r="G100" s="38"/>
      <c r="H100" s="38"/>
      <c r="I100" s="210"/>
      <c r="J100" s="38"/>
      <c r="K100" s="38"/>
      <c r="L100" s="42"/>
      <c r="M100" s="211"/>
      <c r="N100" s="212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116</v>
      </c>
      <c r="AU100" s="15" t="s">
        <v>78</v>
      </c>
    </row>
    <row r="101" s="2" customFormat="1">
      <c r="A101" s="36"/>
      <c r="B101" s="37"/>
      <c r="C101" s="38"/>
      <c r="D101" s="208" t="s">
        <v>130</v>
      </c>
      <c r="E101" s="38"/>
      <c r="F101" s="209" t="s">
        <v>154</v>
      </c>
      <c r="G101" s="38"/>
      <c r="H101" s="38"/>
      <c r="I101" s="210"/>
      <c r="J101" s="38"/>
      <c r="K101" s="38"/>
      <c r="L101" s="42"/>
      <c r="M101" s="211"/>
      <c r="N101" s="212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130</v>
      </c>
      <c r="AU101" s="15" t="s">
        <v>78</v>
      </c>
    </row>
    <row r="102" s="2" customFormat="1" ht="24.15" customHeight="1">
      <c r="A102" s="36"/>
      <c r="B102" s="37"/>
      <c r="C102" s="195" t="s">
        <v>155</v>
      </c>
      <c r="D102" s="195" t="s">
        <v>109</v>
      </c>
      <c r="E102" s="196" t="s">
        <v>156</v>
      </c>
      <c r="F102" s="197" t="s">
        <v>157</v>
      </c>
      <c r="G102" s="198" t="s">
        <v>127</v>
      </c>
      <c r="H102" s="199">
        <v>42.060000000000002</v>
      </c>
      <c r="I102" s="200"/>
      <c r="J102" s="201">
        <f>ROUND(I102*H102,2)</f>
        <v>0</v>
      </c>
      <c r="K102" s="197" t="s">
        <v>113</v>
      </c>
      <c r="L102" s="42"/>
      <c r="M102" s="202" t="s">
        <v>19</v>
      </c>
      <c r="N102" s="203" t="s">
        <v>42</v>
      </c>
      <c r="O102" s="82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6" t="s">
        <v>114</v>
      </c>
      <c r="AT102" s="206" t="s">
        <v>109</v>
      </c>
      <c r="AU102" s="206" t="s">
        <v>78</v>
      </c>
      <c r="AY102" s="15" t="s">
        <v>107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5" t="s">
        <v>76</v>
      </c>
      <c r="BK102" s="207">
        <f>ROUND(I102*H102,2)</f>
        <v>0</v>
      </c>
      <c r="BL102" s="15" t="s">
        <v>114</v>
      </c>
      <c r="BM102" s="206" t="s">
        <v>158</v>
      </c>
    </row>
    <row r="103" s="2" customFormat="1">
      <c r="A103" s="36"/>
      <c r="B103" s="37"/>
      <c r="C103" s="38"/>
      <c r="D103" s="208" t="s">
        <v>116</v>
      </c>
      <c r="E103" s="38"/>
      <c r="F103" s="209" t="s">
        <v>153</v>
      </c>
      <c r="G103" s="38"/>
      <c r="H103" s="38"/>
      <c r="I103" s="210"/>
      <c r="J103" s="38"/>
      <c r="K103" s="38"/>
      <c r="L103" s="42"/>
      <c r="M103" s="211"/>
      <c r="N103" s="212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116</v>
      </c>
      <c r="AU103" s="15" t="s">
        <v>78</v>
      </c>
    </row>
    <row r="104" s="2" customFormat="1">
      <c r="A104" s="36"/>
      <c r="B104" s="37"/>
      <c r="C104" s="38"/>
      <c r="D104" s="208" t="s">
        <v>130</v>
      </c>
      <c r="E104" s="38"/>
      <c r="F104" s="209" t="s">
        <v>159</v>
      </c>
      <c r="G104" s="38"/>
      <c r="H104" s="38"/>
      <c r="I104" s="210"/>
      <c r="J104" s="38"/>
      <c r="K104" s="38"/>
      <c r="L104" s="42"/>
      <c r="M104" s="211"/>
      <c r="N104" s="212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130</v>
      </c>
      <c r="AU104" s="15" t="s">
        <v>78</v>
      </c>
    </row>
    <row r="105" s="2" customFormat="1" ht="37.8" customHeight="1">
      <c r="A105" s="36"/>
      <c r="B105" s="37"/>
      <c r="C105" s="195" t="s">
        <v>160</v>
      </c>
      <c r="D105" s="195" t="s">
        <v>109</v>
      </c>
      <c r="E105" s="196" t="s">
        <v>161</v>
      </c>
      <c r="F105" s="197" t="s">
        <v>162</v>
      </c>
      <c r="G105" s="198" t="s">
        <v>127</v>
      </c>
      <c r="H105" s="199">
        <v>5.4000000000000004</v>
      </c>
      <c r="I105" s="200"/>
      <c r="J105" s="201">
        <f>ROUND(I105*H105,2)</f>
        <v>0</v>
      </c>
      <c r="K105" s="197" t="s">
        <v>113</v>
      </c>
      <c r="L105" s="42"/>
      <c r="M105" s="202" t="s">
        <v>19</v>
      </c>
      <c r="N105" s="203" t="s">
        <v>42</v>
      </c>
      <c r="O105" s="82"/>
      <c r="P105" s="204">
        <f>O105*H105</f>
        <v>0</v>
      </c>
      <c r="Q105" s="204">
        <v>0</v>
      </c>
      <c r="R105" s="204">
        <f>Q105*H105</f>
        <v>0</v>
      </c>
      <c r="S105" s="204">
        <v>0</v>
      </c>
      <c r="T105" s="20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6" t="s">
        <v>114</v>
      </c>
      <c r="AT105" s="206" t="s">
        <v>109</v>
      </c>
      <c r="AU105" s="206" t="s">
        <v>78</v>
      </c>
      <c r="AY105" s="15" t="s">
        <v>107</v>
      </c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5" t="s">
        <v>76</v>
      </c>
      <c r="BK105" s="207">
        <f>ROUND(I105*H105,2)</f>
        <v>0</v>
      </c>
      <c r="BL105" s="15" t="s">
        <v>114</v>
      </c>
      <c r="BM105" s="206" t="s">
        <v>163</v>
      </c>
    </row>
    <row r="106" s="2" customFormat="1">
      <c r="A106" s="36"/>
      <c r="B106" s="37"/>
      <c r="C106" s="38"/>
      <c r="D106" s="208" t="s">
        <v>116</v>
      </c>
      <c r="E106" s="38"/>
      <c r="F106" s="209" t="s">
        <v>164</v>
      </c>
      <c r="G106" s="38"/>
      <c r="H106" s="38"/>
      <c r="I106" s="210"/>
      <c r="J106" s="38"/>
      <c r="K106" s="38"/>
      <c r="L106" s="42"/>
      <c r="M106" s="211"/>
      <c r="N106" s="212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116</v>
      </c>
      <c r="AU106" s="15" t="s">
        <v>78</v>
      </c>
    </row>
    <row r="107" s="2" customFormat="1">
      <c r="A107" s="36"/>
      <c r="B107" s="37"/>
      <c r="C107" s="38"/>
      <c r="D107" s="208" t="s">
        <v>130</v>
      </c>
      <c r="E107" s="38"/>
      <c r="F107" s="209" t="s">
        <v>165</v>
      </c>
      <c r="G107" s="38"/>
      <c r="H107" s="38"/>
      <c r="I107" s="210"/>
      <c r="J107" s="38"/>
      <c r="K107" s="38"/>
      <c r="L107" s="42"/>
      <c r="M107" s="211"/>
      <c r="N107" s="212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130</v>
      </c>
      <c r="AU107" s="15" t="s">
        <v>78</v>
      </c>
    </row>
    <row r="108" s="2" customFormat="1" ht="14.4" customHeight="1">
      <c r="A108" s="36"/>
      <c r="B108" s="37"/>
      <c r="C108" s="195" t="s">
        <v>166</v>
      </c>
      <c r="D108" s="195" t="s">
        <v>109</v>
      </c>
      <c r="E108" s="196" t="s">
        <v>167</v>
      </c>
      <c r="F108" s="197" t="s">
        <v>168</v>
      </c>
      <c r="G108" s="198" t="s">
        <v>112</v>
      </c>
      <c r="H108" s="199">
        <v>33.700000000000003</v>
      </c>
      <c r="I108" s="200"/>
      <c r="J108" s="201">
        <f>ROUND(I108*H108,2)</f>
        <v>0</v>
      </c>
      <c r="K108" s="197" t="s">
        <v>113</v>
      </c>
      <c r="L108" s="42"/>
      <c r="M108" s="202" t="s">
        <v>19</v>
      </c>
      <c r="N108" s="203" t="s">
        <v>42</v>
      </c>
      <c r="O108" s="82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6" t="s">
        <v>114</v>
      </c>
      <c r="AT108" s="206" t="s">
        <v>109</v>
      </c>
      <c r="AU108" s="206" t="s">
        <v>78</v>
      </c>
      <c r="AY108" s="15" t="s">
        <v>107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5" t="s">
        <v>76</v>
      </c>
      <c r="BK108" s="207">
        <f>ROUND(I108*H108,2)</f>
        <v>0</v>
      </c>
      <c r="BL108" s="15" t="s">
        <v>114</v>
      </c>
      <c r="BM108" s="206" t="s">
        <v>169</v>
      </c>
    </row>
    <row r="109" s="2" customFormat="1">
      <c r="A109" s="36"/>
      <c r="B109" s="37"/>
      <c r="C109" s="38"/>
      <c r="D109" s="208" t="s">
        <v>116</v>
      </c>
      <c r="E109" s="38"/>
      <c r="F109" s="209" t="s">
        <v>170</v>
      </c>
      <c r="G109" s="38"/>
      <c r="H109" s="38"/>
      <c r="I109" s="210"/>
      <c r="J109" s="38"/>
      <c r="K109" s="38"/>
      <c r="L109" s="42"/>
      <c r="M109" s="211"/>
      <c r="N109" s="212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116</v>
      </c>
      <c r="AU109" s="15" t="s">
        <v>78</v>
      </c>
    </row>
    <row r="110" s="2" customFormat="1">
      <c r="A110" s="36"/>
      <c r="B110" s="37"/>
      <c r="C110" s="38"/>
      <c r="D110" s="208" t="s">
        <v>130</v>
      </c>
      <c r="E110" s="38"/>
      <c r="F110" s="209" t="s">
        <v>171</v>
      </c>
      <c r="G110" s="38"/>
      <c r="H110" s="38"/>
      <c r="I110" s="210"/>
      <c r="J110" s="38"/>
      <c r="K110" s="38"/>
      <c r="L110" s="42"/>
      <c r="M110" s="211"/>
      <c r="N110" s="212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130</v>
      </c>
      <c r="AU110" s="15" t="s">
        <v>78</v>
      </c>
    </row>
    <row r="111" s="2" customFormat="1" ht="14.4" customHeight="1">
      <c r="A111" s="36"/>
      <c r="B111" s="37"/>
      <c r="C111" s="213" t="s">
        <v>172</v>
      </c>
      <c r="D111" s="213" t="s">
        <v>118</v>
      </c>
      <c r="E111" s="214" t="s">
        <v>173</v>
      </c>
      <c r="F111" s="215" t="s">
        <v>174</v>
      </c>
      <c r="G111" s="216" t="s">
        <v>19</v>
      </c>
      <c r="H111" s="217">
        <v>1</v>
      </c>
      <c r="I111" s="218"/>
      <c r="J111" s="219">
        <f>ROUND(I111*H111,2)</f>
        <v>0</v>
      </c>
      <c r="K111" s="215" t="s">
        <v>19</v>
      </c>
      <c r="L111" s="220"/>
      <c r="M111" s="221" t="s">
        <v>19</v>
      </c>
      <c r="N111" s="222" t="s">
        <v>42</v>
      </c>
      <c r="O111" s="82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6" t="s">
        <v>122</v>
      </c>
      <c r="AT111" s="206" t="s">
        <v>118</v>
      </c>
      <c r="AU111" s="206" t="s">
        <v>78</v>
      </c>
      <c r="AY111" s="15" t="s">
        <v>107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5" t="s">
        <v>76</v>
      </c>
      <c r="BK111" s="207">
        <f>ROUND(I111*H111,2)</f>
        <v>0</v>
      </c>
      <c r="BL111" s="15" t="s">
        <v>114</v>
      </c>
      <c r="BM111" s="206" t="s">
        <v>175</v>
      </c>
    </row>
    <row r="112" s="2" customFormat="1" ht="14.4" customHeight="1">
      <c r="A112" s="36"/>
      <c r="B112" s="37"/>
      <c r="C112" s="213" t="s">
        <v>176</v>
      </c>
      <c r="D112" s="213" t="s">
        <v>118</v>
      </c>
      <c r="E112" s="214" t="s">
        <v>177</v>
      </c>
      <c r="F112" s="215" t="s">
        <v>178</v>
      </c>
      <c r="G112" s="216" t="s">
        <v>19</v>
      </c>
      <c r="H112" s="217">
        <v>1</v>
      </c>
      <c r="I112" s="218"/>
      <c r="J112" s="219">
        <f>ROUND(I112*H112,2)</f>
        <v>0</v>
      </c>
      <c r="K112" s="215" t="s">
        <v>19</v>
      </c>
      <c r="L112" s="220"/>
      <c r="M112" s="221" t="s">
        <v>19</v>
      </c>
      <c r="N112" s="222" t="s">
        <v>42</v>
      </c>
      <c r="O112" s="82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6" t="s">
        <v>122</v>
      </c>
      <c r="AT112" s="206" t="s">
        <v>118</v>
      </c>
      <c r="AU112" s="206" t="s">
        <v>78</v>
      </c>
      <c r="AY112" s="15" t="s">
        <v>107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5" t="s">
        <v>76</v>
      </c>
      <c r="BK112" s="207">
        <f>ROUND(I112*H112,2)</f>
        <v>0</v>
      </c>
      <c r="BL112" s="15" t="s">
        <v>114</v>
      </c>
      <c r="BM112" s="206" t="s">
        <v>179</v>
      </c>
    </row>
    <row r="113" s="2" customFormat="1" ht="24.15" customHeight="1">
      <c r="A113" s="36"/>
      <c r="B113" s="37"/>
      <c r="C113" s="213" t="s">
        <v>180</v>
      </c>
      <c r="D113" s="213" t="s">
        <v>118</v>
      </c>
      <c r="E113" s="214" t="s">
        <v>181</v>
      </c>
      <c r="F113" s="215" t="s">
        <v>182</v>
      </c>
      <c r="G113" s="216" t="s">
        <v>183</v>
      </c>
      <c r="H113" s="217">
        <v>1</v>
      </c>
      <c r="I113" s="218"/>
      <c r="J113" s="219">
        <f>ROUND(I113*H113,2)</f>
        <v>0</v>
      </c>
      <c r="K113" s="215" t="s">
        <v>19</v>
      </c>
      <c r="L113" s="220"/>
      <c r="M113" s="221" t="s">
        <v>19</v>
      </c>
      <c r="N113" s="222" t="s">
        <v>42</v>
      </c>
      <c r="O113" s="82"/>
      <c r="P113" s="204">
        <f>O113*H113</f>
        <v>0</v>
      </c>
      <c r="Q113" s="204">
        <v>0</v>
      </c>
      <c r="R113" s="204">
        <f>Q113*H113</f>
        <v>0</v>
      </c>
      <c r="S113" s="204">
        <v>0</v>
      </c>
      <c r="T113" s="20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6" t="s">
        <v>122</v>
      </c>
      <c r="AT113" s="206" t="s">
        <v>118</v>
      </c>
      <c r="AU113" s="206" t="s">
        <v>78</v>
      </c>
      <c r="AY113" s="15" t="s">
        <v>107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5" t="s">
        <v>76</v>
      </c>
      <c r="BK113" s="207">
        <f>ROUND(I113*H113,2)</f>
        <v>0</v>
      </c>
      <c r="BL113" s="15" t="s">
        <v>114</v>
      </c>
      <c r="BM113" s="206" t="s">
        <v>184</v>
      </c>
    </row>
    <row r="114" s="12" customFormat="1" ht="22.8" customHeight="1">
      <c r="A114" s="12"/>
      <c r="B114" s="179"/>
      <c r="C114" s="180"/>
      <c r="D114" s="181" t="s">
        <v>70</v>
      </c>
      <c r="E114" s="193" t="s">
        <v>124</v>
      </c>
      <c r="F114" s="193" t="s">
        <v>185</v>
      </c>
      <c r="G114" s="180"/>
      <c r="H114" s="180"/>
      <c r="I114" s="183"/>
      <c r="J114" s="194">
        <f>BK114</f>
        <v>0</v>
      </c>
      <c r="K114" s="180"/>
      <c r="L114" s="185"/>
      <c r="M114" s="186"/>
      <c r="N114" s="187"/>
      <c r="O114" s="187"/>
      <c r="P114" s="188">
        <f>SUM(P115:P123)</f>
        <v>0</v>
      </c>
      <c r="Q114" s="187"/>
      <c r="R114" s="188">
        <f>SUM(R115:R123)</f>
        <v>0.67178139999999997</v>
      </c>
      <c r="S114" s="187"/>
      <c r="T114" s="189">
        <f>SUM(T115:T123)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0" t="s">
        <v>76</v>
      </c>
      <c r="AT114" s="191" t="s">
        <v>70</v>
      </c>
      <c r="AU114" s="191" t="s">
        <v>76</v>
      </c>
      <c r="AY114" s="190" t="s">
        <v>107</v>
      </c>
      <c r="BK114" s="192">
        <f>SUM(BK115:BK123)</f>
        <v>0</v>
      </c>
    </row>
    <row r="115" s="2" customFormat="1" ht="37.8" customHeight="1">
      <c r="A115" s="36"/>
      <c r="B115" s="37"/>
      <c r="C115" s="195" t="s">
        <v>8</v>
      </c>
      <c r="D115" s="195" t="s">
        <v>109</v>
      </c>
      <c r="E115" s="196" t="s">
        <v>186</v>
      </c>
      <c r="F115" s="197" t="s">
        <v>187</v>
      </c>
      <c r="G115" s="198" t="s">
        <v>127</v>
      </c>
      <c r="H115" s="199">
        <v>7.1500000000000004</v>
      </c>
      <c r="I115" s="200"/>
      <c r="J115" s="201">
        <f>ROUND(I115*H115,2)</f>
        <v>0</v>
      </c>
      <c r="K115" s="197" t="s">
        <v>113</v>
      </c>
      <c r="L115" s="42"/>
      <c r="M115" s="202" t="s">
        <v>19</v>
      </c>
      <c r="N115" s="203" t="s">
        <v>42</v>
      </c>
      <c r="O115" s="82"/>
      <c r="P115" s="204">
        <f>O115*H115</f>
        <v>0</v>
      </c>
      <c r="Q115" s="204">
        <v>0</v>
      </c>
      <c r="R115" s="204">
        <f>Q115*H115</f>
        <v>0</v>
      </c>
      <c r="S115" s="204">
        <v>0</v>
      </c>
      <c r="T115" s="20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6" t="s">
        <v>114</v>
      </c>
      <c r="AT115" s="206" t="s">
        <v>109</v>
      </c>
      <c r="AU115" s="206" t="s">
        <v>78</v>
      </c>
      <c r="AY115" s="15" t="s">
        <v>107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5" t="s">
        <v>76</v>
      </c>
      <c r="BK115" s="207">
        <f>ROUND(I115*H115,2)</f>
        <v>0</v>
      </c>
      <c r="BL115" s="15" t="s">
        <v>114</v>
      </c>
      <c r="BM115" s="206" t="s">
        <v>188</v>
      </c>
    </row>
    <row r="116" s="2" customFormat="1">
      <c r="A116" s="36"/>
      <c r="B116" s="37"/>
      <c r="C116" s="38"/>
      <c r="D116" s="208" t="s">
        <v>116</v>
      </c>
      <c r="E116" s="38"/>
      <c r="F116" s="209" t="s">
        <v>189</v>
      </c>
      <c r="G116" s="38"/>
      <c r="H116" s="38"/>
      <c r="I116" s="210"/>
      <c r="J116" s="38"/>
      <c r="K116" s="38"/>
      <c r="L116" s="42"/>
      <c r="M116" s="211"/>
      <c r="N116" s="212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116</v>
      </c>
      <c r="AU116" s="15" t="s">
        <v>78</v>
      </c>
    </row>
    <row r="117" s="2" customFormat="1">
      <c r="A117" s="36"/>
      <c r="B117" s="37"/>
      <c r="C117" s="38"/>
      <c r="D117" s="208" t="s">
        <v>130</v>
      </c>
      <c r="E117" s="38"/>
      <c r="F117" s="209" t="s">
        <v>190</v>
      </c>
      <c r="G117" s="38"/>
      <c r="H117" s="38"/>
      <c r="I117" s="210"/>
      <c r="J117" s="38"/>
      <c r="K117" s="38"/>
      <c r="L117" s="42"/>
      <c r="M117" s="211"/>
      <c r="N117" s="212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130</v>
      </c>
      <c r="AU117" s="15" t="s">
        <v>78</v>
      </c>
    </row>
    <row r="118" s="2" customFormat="1" ht="37.8" customHeight="1">
      <c r="A118" s="36"/>
      <c r="B118" s="37"/>
      <c r="C118" s="195" t="s">
        <v>191</v>
      </c>
      <c r="D118" s="195" t="s">
        <v>109</v>
      </c>
      <c r="E118" s="196" t="s">
        <v>192</v>
      </c>
      <c r="F118" s="197" t="s">
        <v>193</v>
      </c>
      <c r="G118" s="198" t="s">
        <v>112</v>
      </c>
      <c r="H118" s="199">
        <v>18.719999999999999</v>
      </c>
      <c r="I118" s="200"/>
      <c r="J118" s="201">
        <f>ROUND(I118*H118,2)</f>
        <v>0</v>
      </c>
      <c r="K118" s="197" t="s">
        <v>113</v>
      </c>
      <c r="L118" s="42"/>
      <c r="M118" s="202" t="s">
        <v>19</v>
      </c>
      <c r="N118" s="203" t="s">
        <v>42</v>
      </c>
      <c r="O118" s="82"/>
      <c r="P118" s="204">
        <f>O118*H118</f>
        <v>0</v>
      </c>
      <c r="Q118" s="204">
        <v>0.00726</v>
      </c>
      <c r="R118" s="204">
        <f>Q118*H118</f>
        <v>0.13590719999999998</v>
      </c>
      <c r="S118" s="204">
        <v>0</v>
      </c>
      <c r="T118" s="20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6" t="s">
        <v>114</v>
      </c>
      <c r="AT118" s="206" t="s">
        <v>109</v>
      </c>
      <c r="AU118" s="206" t="s">
        <v>78</v>
      </c>
      <c r="AY118" s="15" t="s">
        <v>107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5" t="s">
        <v>76</v>
      </c>
      <c r="BK118" s="207">
        <f>ROUND(I118*H118,2)</f>
        <v>0</v>
      </c>
      <c r="BL118" s="15" t="s">
        <v>114</v>
      </c>
      <c r="BM118" s="206" t="s">
        <v>194</v>
      </c>
    </row>
    <row r="119" s="2" customFormat="1">
      <c r="A119" s="36"/>
      <c r="B119" s="37"/>
      <c r="C119" s="38"/>
      <c r="D119" s="208" t="s">
        <v>116</v>
      </c>
      <c r="E119" s="38"/>
      <c r="F119" s="209" t="s">
        <v>195</v>
      </c>
      <c r="G119" s="38"/>
      <c r="H119" s="38"/>
      <c r="I119" s="210"/>
      <c r="J119" s="38"/>
      <c r="K119" s="38"/>
      <c r="L119" s="42"/>
      <c r="M119" s="211"/>
      <c r="N119" s="212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116</v>
      </c>
      <c r="AU119" s="15" t="s">
        <v>78</v>
      </c>
    </row>
    <row r="120" s="2" customFormat="1" ht="37.8" customHeight="1">
      <c r="A120" s="36"/>
      <c r="B120" s="37"/>
      <c r="C120" s="195" t="s">
        <v>196</v>
      </c>
      <c r="D120" s="195" t="s">
        <v>109</v>
      </c>
      <c r="E120" s="196" t="s">
        <v>197</v>
      </c>
      <c r="F120" s="197" t="s">
        <v>198</v>
      </c>
      <c r="G120" s="198" t="s">
        <v>112</v>
      </c>
      <c r="H120" s="199">
        <v>18.719999999999999</v>
      </c>
      <c r="I120" s="200"/>
      <c r="J120" s="201">
        <f>ROUND(I120*H120,2)</f>
        <v>0</v>
      </c>
      <c r="K120" s="197" t="s">
        <v>113</v>
      </c>
      <c r="L120" s="42"/>
      <c r="M120" s="202" t="s">
        <v>19</v>
      </c>
      <c r="N120" s="203" t="s">
        <v>42</v>
      </c>
      <c r="O120" s="82"/>
      <c r="P120" s="204">
        <f>O120*H120</f>
        <v>0</v>
      </c>
      <c r="Q120" s="204">
        <v>0.00085999999999999998</v>
      </c>
      <c r="R120" s="204">
        <f>Q120*H120</f>
        <v>0.016099199999999998</v>
      </c>
      <c r="S120" s="204">
        <v>0</v>
      </c>
      <c r="T120" s="20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6" t="s">
        <v>114</v>
      </c>
      <c r="AT120" s="206" t="s">
        <v>109</v>
      </c>
      <c r="AU120" s="206" t="s">
        <v>78</v>
      </c>
      <c r="AY120" s="15" t="s">
        <v>107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5" t="s">
        <v>76</v>
      </c>
      <c r="BK120" s="207">
        <f>ROUND(I120*H120,2)</f>
        <v>0</v>
      </c>
      <c r="BL120" s="15" t="s">
        <v>114</v>
      </c>
      <c r="BM120" s="206" t="s">
        <v>199</v>
      </c>
    </row>
    <row r="121" s="2" customFormat="1">
      <c r="A121" s="36"/>
      <c r="B121" s="37"/>
      <c r="C121" s="38"/>
      <c r="D121" s="208" t="s">
        <v>116</v>
      </c>
      <c r="E121" s="38"/>
      <c r="F121" s="209" t="s">
        <v>195</v>
      </c>
      <c r="G121" s="38"/>
      <c r="H121" s="38"/>
      <c r="I121" s="210"/>
      <c r="J121" s="38"/>
      <c r="K121" s="38"/>
      <c r="L121" s="42"/>
      <c r="M121" s="211"/>
      <c r="N121" s="212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116</v>
      </c>
      <c r="AU121" s="15" t="s">
        <v>78</v>
      </c>
    </row>
    <row r="122" s="2" customFormat="1" ht="37.8" customHeight="1">
      <c r="A122" s="36"/>
      <c r="B122" s="37"/>
      <c r="C122" s="195" t="s">
        <v>200</v>
      </c>
      <c r="D122" s="195" t="s">
        <v>109</v>
      </c>
      <c r="E122" s="196" t="s">
        <v>201</v>
      </c>
      <c r="F122" s="197" t="s">
        <v>202</v>
      </c>
      <c r="G122" s="198" t="s">
        <v>203</v>
      </c>
      <c r="H122" s="199">
        <v>0.5</v>
      </c>
      <c r="I122" s="200"/>
      <c r="J122" s="201">
        <f>ROUND(I122*H122,2)</f>
        <v>0</v>
      </c>
      <c r="K122" s="197" t="s">
        <v>113</v>
      </c>
      <c r="L122" s="42"/>
      <c r="M122" s="202" t="s">
        <v>19</v>
      </c>
      <c r="N122" s="203" t="s">
        <v>42</v>
      </c>
      <c r="O122" s="82"/>
      <c r="P122" s="204">
        <f>O122*H122</f>
        <v>0</v>
      </c>
      <c r="Q122" s="204">
        <v>1.03955</v>
      </c>
      <c r="R122" s="204">
        <f>Q122*H122</f>
        <v>0.51977499999999999</v>
      </c>
      <c r="S122" s="204">
        <v>0</v>
      </c>
      <c r="T122" s="20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6" t="s">
        <v>114</v>
      </c>
      <c r="AT122" s="206" t="s">
        <v>109</v>
      </c>
      <c r="AU122" s="206" t="s">
        <v>78</v>
      </c>
      <c r="AY122" s="15" t="s">
        <v>107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5" t="s">
        <v>76</v>
      </c>
      <c r="BK122" s="207">
        <f>ROUND(I122*H122,2)</f>
        <v>0</v>
      </c>
      <c r="BL122" s="15" t="s">
        <v>114</v>
      </c>
      <c r="BM122" s="206" t="s">
        <v>204</v>
      </c>
    </row>
    <row r="123" s="2" customFormat="1">
      <c r="A123" s="36"/>
      <c r="B123" s="37"/>
      <c r="C123" s="38"/>
      <c r="D123" s="208" t="s">
        <v>116</v>
      </c>
      <c r="E123" s="38"/>
      <c r="F123" s="209" t="s">
        <v>205</v>
      </c>
      <c r="G123" s="38"/>
      <c r="H123" s="38"/>
      <c r="I123" s="210"/>
      <c r="J123" s="38"/>
      <c r="K123" s="38"/>
      <c r="L123" s="42"/>
      <c r="M123" s="211"/>
      <c r="N123" s="212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116</v>
      </c>
      <c r="AU123" s="15" t="s">
        <v>78</v>
      </c>
    </row>
    <row r="124" s="12" customFormat="1" ht="22.8" customHeight="1">
      <c r="A124" s="12"/>
      <c r="B124" s="179"/>
      <c r="C124" s="180"/>
      <c r="D124" s="181" t="s">
        <v>70</v>
      </c>
      <c r="E124" s="193" t="s">
        <v>114</v>
      </c>
      <c r="F124" s="193" t="s">
        <v>206</v>
      </c>
      <c r="G124" s="180"/>
      <c r="H124" s="180"/>
      <c r="I124" s="183"/>
      <c r="J124" s="194">
        <f>BK124</f>
        <v>0</v>
      </c>
      <c r="K124" s="180"/>
      <c r="L124" s="185"/>
      <c r="M124" s="186"/>
      <c r="N124" s="187"/>
      <c r="O124" s="187"/>
      <c r="P124" s="188">
        <f>SUM(P125:P130)</f>
        <v>0</v>
      </c>
      <c r="Q124" s="187"/>
      <c r="R124" s="188">
        <f>SUM(R125:R130)</f>
        <v>55.340697599999999</v>
      </c>
      <c r="S124" s="187"/>
      <c r="T124" s="189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0" t="s">
        <v>76</v>
      </c>
      <c r="AT124" s="191" t="s">
        <v>70</v>
      </c>
      <c r="AU124" s="191" t="s">
        <v>76</v>
      </c>
      <c r="AY124" s="190" t="s">
        <v>107</v>
      </c>
      <c r="BK124" s="192">
        <f>SUM(BK125:BK130)</f>
        <v>0</v>
      </c>
    </row>
    <row r="125" s="2" customFormat="1" ht="24.15" customHeight="1">
      <c r="A125" s="36"/>
      <c r="B125" s="37"/>
      <c r="C125" s="195" t="s">
        <v>207</v>
      </c>
      <c r="D125" s="195" t="s">
        <v>109</v>
      </c>
      <c r="E125" s="196" t="s">
        <v>208</v>
      </c>
      <c r="F125" s="197" t="s">
        <v>209</v>
      </c>
      <c r="G125" s="198" t="s">
        <v>127</v>
      </c>
      <c r="H125" s="199">
        <v>3.2400000000000002</v>
      </c>
      <c r="I125" s="200"/>
      <c r="J125" s="201">
        <f>ROUND(I125*H125,2)</f>
        <v>0</v>
      </c>
      <c r="K125" s="197" t="s">
        <v>113</v>
      </c>
      <c r="L125" s="42"/>
      <c r="M125" s="202" t="s">
        <v>19</v>
      </c>
      <c r="N125" s="203" t="s">
        <v>42</v>
      </c>
      <c r="O125" s="82"/>
      <c r="P125" s="204">
        <f>O125*H125</f>
        <v>0</v>
      </c>
      <c r="Q125" s="204">
        <v>1.8899999999999999</v>
      </c>
      <c r="R125" s="204">
        <f>Q125*H125</f>
        <v>6.1235999999999997</v>
      </c>
      <c r="S125" s="204">
        <v>0</v>
      </c>
      <c r="T125" s="20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6" t="s">
        <v>114</v>
      </c>
      <c r="AT125" s="206" t="s">
        <v>109</v>
      </c>
      <c r="AU125" s="206" t="s">
        <v>78</v>
      </c>
      <c r="AY125" s="15" t="s">
        <v>107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5" t="s">
        <v>76</v>
      </c>
      <c r="BK125" s="207">
        <f>ROUND(I125*H125,2)</f>
        <v>0</v>
      </c>
      <c r="BL125" s="15" t="s">
        <v>114</v>
      </c>
      <c r="BM125" s="206" t="s">
        <v>210</v>
      </c>
    </row>
    <row r="126" s="2" customFormat="1">
      <c r="A126" s="36"/>
      <c r="B126" s="37"/>
      <c r="C126" s="38"/>
      <c r="D126" s="208" t="s">
        <v>116</v>
      </c>
      <c r="E126" s="38"/>
      <c r="F126" s="209" t="s">
        <v>211</v>
      </c>
      <c r="G126" s="38"/>
      <c r="H126" s="38"/>
      <c r="I126" s="210"/>
      <c r="J126" s="38"/>
      <c r="K126" s="38"/>
      <c r="L126" s="42"/>
      <c r="M126" s="211"/>
      <c r="N126" s="212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116</v>
      </c>
      <c r="AU126" s="15" t="s">
        <v>78</v>
      </c>
    </row>
    <row r="127" s="2" customFormat="1">
      <c r="A127" s="36"/>
      <c r="B127" s="37"/>
      <c r="C127" s="38"/>
      <c r="D127" s="208" t="s">
        <v>130</v>
      </c>
      <c r="E127" s="38"/>
      <c r="F127" s="209" t="s">
        <v>212</v>
      </c>
      <c r="G127" s="38"/>
      <c r="H127" s="38"/>
      <c r="I127" s="210"/>
      <c r="J127" s="38"/>
      <c r="K127" s="38"/>
      <c r="L127" s="42"/>
      <c r="M127" s="211"/>
      <c r="N127" s="212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130</v>
      </c>
      <c r="AU127" s="15" t="s">
        <v>78</v>
      </c>
    </row>
    <row r="128" s="2" customFormat="1" ht="24.15" customHeight="1">
      <c r="A128" s="36"/>
      <c r="B128" s="37"/>
      <c r="C128" s="195" t="s">
        <v>213</v>
      </c>
      <c r="D128" s="195" t="s">
        <v>109</v>
      </c>
      <c r="E128" s="196" t="s">
        <v>214</v>
      </c>
      <c r="F128" s="197" t="s">
        <v>215</v>
      </c>
      <c r="G128" s="198" t="s">
        <v>127</v>
      </c>
      <c r="H128" s="199">
        <v>20.219999999999999</v>
      </c>
      <c r="I128" s="200"/>
      <c r="J128" s="201">
        <f>ROUND(I128*H128,2)</f>
        <v>0</v>
      </c>
      <c r="K128" s="197" t="s">
        <v>113</v>
      </c>
      <c r="L128" s="42"/>
      <c r="M128" s="202" t="s">
        <v>19</v>
      </c>
      <c r="N128" s="203" t="s">
        <v>42</v>
      </c>
      <c r="O128" s="82"/>
      <c r="P128" s="204">
        <f>O128*H128</f>
        <v>0</v>
      </c>
      <c r="Q128" s="204">
        <v>2.4340799999999998</v>
      </c>
      <c r="R128" s="204">
        <f>Q128*H128</f>
        <v>49.217097599999995</v>
      </c>
      <c r="S128" s="204">
        <v>0</v>
      </c>
      <c r="T128" s="20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6" t="s">
        <v>114</v>
      </c>
      <c r="AT128" s="206" t="s">
        <v>109</v>
      </c>
      <c r="AU128" s="206" t="s">
        <v>78</v>
      </c>
      <c r="AY128" s="15" t="s">
        <v>107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5" t="s">
        <v>76</v>
      </c>
      <c r="BK128" s="207">
        <f>ROUND(I128*H128,2)</f>
        <v>0</v>
      </c>
      <c r="BL128" s="15" t="s">
        <v>114</v>
      </c>
      <c r="BM128" s="206" t="s">
        <v>216</v>
      </c>
    </row>
    <row r="129" s="2" customFormat="1">
      <c r="A129" s="36"/>
      <c r="B129" s="37"/>
      <c r="C129" s="38"/>
      <c r="D129" s="208" t="s">
        <v>116</v>
      </c>
      <c r="E129" s="38"/>
      <c r="F129" s="209" t="s">
        <v>217</v>
      </c>
      <c r="G129" s="38"/>
      <c r="H129" s="38"/>
      <c r="I129" s="210"/>
      <c r="J129" s="38"/>
      <c r="K129" s="38"/>
      <c r="L129" s="42"/>
      <c r="M129" s="211"/>
      <c r="N129" s="212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116</v>
      </c>
      <c r="AU129" s="15" t="s">
        <v>78</v>
      </c>
    </row>
    <row r="130" s="2" customFormat="1">
      <c r="A130" s="36"/>
      <c r="B130" s="37"/>
      <c r="C130" s="38"/>
      <c r="D130" s="208" t="s">
        <v>130</v>
      </c>
      <c r="E130" s="38"/>
      <c r="F130" s="209" t="s">
        <v>218</v>
      </c>
      <c r="G130" s="38"/>
      <c r="H130" s="38"/>
      <c r="I130" s="210"/>
      <c r="J130" s="38"/>
      <c r="K130" s="38"/>
      <c r="L130" s="42"/>
      <c r="M130" s="211"/>
      <c r="N130" s="212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130</v>
      </c>
      <c r="AU130" s="15" t="s">
        <v>78</v>
      </c>
    </row>
    <row r="131" s="12" customFormat="1" ht="22.8" customHeight="1">
      <c r="A131" s="12"/>
      <c r="B131" s="179"/>
      <c r="C131" s="180"/>
      <c r="D131" s="181" t="s">
        <v>70</v>
      </c>
      <c r="E131" s="193" t="s">
        <v>155</v>
      </c>
      <c r="F131" s="193" t="s">
        <v>219</v>
      </c>
      <c r="G131" s="180"/>
      <c r="H131" s="180"/>
      <c r="I131" s="183"/>
      <c r="J131" s="194">
        <f>BK131</f>
        <v>0</v>
      </c>
      <c r="K131" s="180"/>
      <c r="L131" s="185"/>
      <c r="M131" s="186"/>
      <c r="N131" s="187"/>
      <c r="O131" s="187"/>
      <c r="P131" s="188">
        <f>SUM(P132:P137)</f>
        <v>0</v>
      </c>
      <c r="Q131" s="187"/>
      <c r="R131" s="188">
        <f>SUM(R132:R137)</f>
        <v>0.6195775</v>
      </c>
      <c r="S131" s="187"/>
      <c r="T131" s="189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0" t="s">
        <v>76</v>
      </c>
      <c r="AT131" s="191" t="s">
        <v>70</v>
      </c>
      <c r="AU131" s="191" t="s">
        <v>76</v>
      </c>
      <c r="AY131" s="190" t="s">
        <v>107</v>
      </c>
      <c r="BK131" s="192">
        <f>SUM(BK132:BK137)</f>
        <v>0</v>
      </c>
    </row>
    <row r="132" s="2" customFormat="1" ht="14.4" customHeight="1">
      <c r="A132" s="36"/>
      <c r="B132" s="37"/>
      <c r="C132" s="195" t="s">
        <v>7</v>
      </c>
      <c r="D132" s="195" t="s">
        <v>109</v>
      </c>
      <c r="E132" s="196" t="s">
        <v>220</v>
      </c>
      <c r="F132" s="197" t="s">
        <v>221</v>
      </c>
      <c r="G132" s="198" t="s">
        <v>127</v>
      </c>
      <c r="H132" s="199">
        <v>0.25</v>
      </c>
      <c r="I132" s="200"/>
      <c r="J132" s="201">
        <f>ROUND(I132*H132,2)</f>
        <v>0</v>
      </c>
      <c r="K132" s="197" t="s">
        <v>113</v>
      </c>
      <c r="L132" s="42"/>
      <c r="M132" s="202" t="s">
        <v>19</v>
      </c>
      <c r="N132" s="203" t="s">
        <v>42</v>
      </c>
      <c r="O132" s="82"/>
      <c r="P132" s="204">
        <f>O132*H132</f>
        <v>0</v>
      </c>
      <c r="Q132" s="204">
        <v>2.46367</v>
      </c>
      <c r="R132" s="204">
        <f>Q132*H132</f>
        <v>0.61591750000000001</v>
      </c>
      <c r="S132" s="204">
        <v>0</v>
      </c>
      <c r="T132" s="20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6" t="s">
        <v>114</v>
      </c>
      <c r="AT132" s="206" t="s">
        <v>109</v>
      </c>
      <c r="AU132" s="206" t="s">
        <v>78</v>
      </c>
      <c r="AY132" s="15" t="s">
        <v>107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5" t="s">
        <v>76</v>
      </c>
      <c r="BK132" s="207">
        <f>ROUND(I132*H132,2)</f>
        <v>0</v>
      </c>
      <c r="BL132" s="15" t="s">
        <v>114</v>
      </c>
      <c r="BM132" s="206" t="s">
        <v>222</v>
      </c>
    </row>
    <row r="133" s="2" customFormat="1">
      <c r="A133" s="36"/>
      <c r="B133" s="37"/>
      <c r="C133" s="38"/>
      <c r="D133" s="208" t="s">
        <v>116</v>
      </c>
      <c r="E133" s="38"/>
      <c r="F133" s="209" t="s">
        <v>223</v>
      </c>
      <c r="G133" s="38"/>
      <c r="H133" s="38"/>
      <c r="I133" s="210"/>
      <c r="J133" s="38"/>
      <c r="K133" s="38"/>
      <c r="L133" s="42"/>
      <c r="M133" s="211"/>
      <c r="N133" s="212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116</v>
      </c>
      <c r="AU133" s="15" t="s">
        <v>78</v>
      </c>
    </row>
    <row r="134" s="2" customFormat="1">
      <c r="A134" s="36"/>
      <c r="B134" s="37"/>
      <c r="C134" s="38"/>
      <c r="D134" s="208" t="s">
        <v>130</v>
      </c>
      <c r="E134" s="38"/>
      <c r="F134" s="209" t="s">
        <v>224</v>
      </c>
      <c r="G134" s="38"/>
      <c r="H134" s="38"/>
      <c r="I134" s="210"/>
      <c r="J134" s="38"/>
      <c r="K134" s="38"/>
      <c r="L134" s="42"/>
      <c r="M134" s="211"/>
      <c r="N134" s="212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130</v>
      </c>
      <c r="AU134" s="15" t="s">
        <v>78</v>
      </c>
    </row>
    <row r="135" s="2" customFormat="1" ht="14.4" customHeight="1">
      <c r="A135" s="36"/>
      <c r="B135" s="37"/>
      <c r="C135" s="213" t="s">
        <v>225</v>
      </c>
      <c r="D135" s="213" t="s">
        <v>118</v>
      </c>
      <c r="E135" s="214" t="s">
        <v>226</v>
      </c>
      <c r="F135" s="215" t="s">
        <v>227</v>
      </c>
      <c r="G135" s="216" t="s">
        <v>121</v>
      </c>
      <c r="H135" s="217">
        <v>3.2000000000000002</v>
      </c>
      <c r="I135" s="218"/>
      <c r="J135" s="219">
        <f>ROUND(I135*H135,2)</f>
        <v>0</v>
      </c>
      <c r="K135" s="215" t="s">
        <v>113</v>
      </c>
      <c r="L135" s="220"/>
      <c r="M135" s="221" t="s">
        <v>19</v>
      </c>
      <c r="N135" s="222" t="s">
        <v>42</v>
      </c>
      <c r="O135" s="82"/>
      <c r="P135" s="204">
        <f>O135*H135</f>
        <v>0</v>
      </c>
      <c r="Q135" s="204">
        <v>0.00055000000000000003</v>
      </c>
      <c r="R135" s="204">
        <f>Q135*H135</f>
        <v>0.0017600000000000003</v>
      </c>
      <c r="S135" s="204">
        <v>0</v>
      </c>
      <c r="T135" s="20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6" t="s">
        <v>122</v>
      </c>
      <c r="AT135" s="206" t="s">
        <v>118</v>
      </c>
      <c r="AU135" s="206" t="s">
        <v>78</v>
      </c>
      <c r="AY135" s="15" t="s">
        <v>107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5" t="s">
        <v>76</v>
      </c>
      <c r="BK135" s="207">
        <f>ROUND(I135*H135,2)</f>
        <v>0</v>
      </c>
      <c r="BL135" s="15" t="s">
        <v>114</v>
      </c>
      <c r="BM135" s="206" t="s">
        <v>228</v>
      </c>
    </row>
    <row r="136" s="2" customFormat="1">
      <c r="A136" s="36"/>
      <c r="B136" s="37"/>
      <c r="C136" s="38"/>
      <c r="D136" s="208" t="s">
        <v>130</v>
      </c>
      <c r="E136" s="38"/>
      <c r="F136" s="209" t="s">
        <v>229</v>
      </c>
      <c r="G136" s="38"/>
      <c r="H136" s="38"/>
      <c r="I136" s="210"/>
      <c r="J136" s="38"/>
      <c r="K136" s="38"/>
      <c r="L136" s="42"/>
      <c r="M136" s="211"/>
      <c r="N136" s="212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130</v>
      </c>
      <c r="AU136" s="15" t="s">
        <v>78</v>
      </c>
    </row>
    <row r="137" s="2" customFormat="1" ht="14.4" customHeight="1">
      <c r="A137" s="36"/>
      <c r="B137" s="37"/>
      <c r="C137" s="213" t="s">
        <v>230</v>
      </c>
      <c r="D137" s="213" t="s">
        <v>118</v>
      </c>
      <c r="E137" s="214" t="s">
        <v>231</v>
      </c>
      <c r="F137" s="215" t="s">
        <v>232</v>
      </c>
      <c r="G137" s="216" t="s">
        <v>121</v>
      </c>
      <c r="H137" s="217">
        <v>10</v>
      </c>
      <c r="I137" s="218"/>
      <c r="J137" s="219">
        <f>ROUND(I137*H137,2)</f>
        <v>0</v>
      </c>
      <c r="K137" s="215" t="s">
        <v>113</v>
      </c>
      <c r="L137" s="220"/>
      <c r="M137" s="221" t="s">
        <v>19</v>
      </c>
      <c r="N137" s="222" t="s">
        <v>42</v>
      </c>
      <c r="O137" s="82"/>
      <c r="P137" s="204">
        <f>O137*H137</f>
        <v>0</v>
      </c>
      <c r="Q137" s="204">
        <v>0.00019000000000000001</v>
      </c>
      <c r="R137" s="204">
        <f>Q137*H137</f>
        <v>0.0019000000000000002</v>
      </c>
      <c r="S137" s="204">
        <v>0</v>
      </c>
      <c r="T137" s="20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6" t="s">
        <v>122</v>
      </c>
      <c r="AT137" s="206" t="s">
        <v>118</v>
      </c>
      <c r="AU137" s="206" t="s">
        <v>78</v>
      </c>
      <c r="AY137" s="15" t="s">
        <v>107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5" t="s">
        <v>76</v>
      </c>
      <c r="BK137" s="207">
        <f>ROUND(I137*H137,2)</f>
        <v>0</v>
      </c>
      <c r="BL137" s="15" t="s">
        <v>114</v>
      </c>
      <c r="BM137" s="206" t="s">
        <v>233</v>
      </c>
    </row>
    <row r="138" s="12" customFormat="1" ht="22.8" customHeight="1">
      <c r="A138" s="12"/>
      <c r="B138" s="179"/>
      <c r="C138" s="180"/>
      <c r="D138" s="181" t="s">
        <v>70</v>
      </c>
      <c r="E138" s="193" t="s">
        <v>234</v>
      </c>
      <c r="F138" s="193" t="s">
        <v>235</v>
      </c>
      <c r="G138" s="180"/>
      <c r="H138" s="180"/>
      <c r="I138" s="183"/>
      <c r="J138" s="194">
        <f>BK138</f>
        <v>0</v>
      </c>
      <c r="K138" s="180"/>
      <c r="L138" s="185"/>
      <c r="M138" s="186"/>
      <c r="N138" s="187"/>
      <c r="O138" s="187"/>
      <c r="P138" s="188">
        <f>SUM(P139:P141)</f>
        <v>0</v>
      </c>
      <c r="Q138" s="187"/>
      <c r="R138" s="188">
        <f>SUM(R139:R141)</f>
        <v>0.012999999999999999</v>
      </c>
      <c r="S138" s="187"/>
      <c r="T138" s="189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0" t="s">
        <v>76</v>
      </c>
      <c r="AT138" s="191" t="s">
        <v>70</v>
      </c>
      <c r="AU138" s="191" t="s">
        <v>76</v>
      </c>
      <c r="AY138" s="190" t="s">
        <v>107</v>
      </c>
      <c r="BK138" s="192">
        <f>SUM(BK139:BK141)</f>
        <v>0</v>
      </c>
    </row>
    <row r="139" s="2" customFormat="1" ht="14.4" customHeight="1">
      <c r="A139" s="36"/>
      <c r="B139" s="37"/>
      <c r="C139" s="195" t="s">
        <v>236</v>
      </c>
      <c r="D139" s="195" t="s">
        <v>109</v>
      </c>
      <c r="E139" s="196" t="s">
        <v>237</v>
      </c>
      <c r="F139" s="197" t="s">
        <v>238</v>
      </c>
      <c r="G139" s="198" t="s">
        <v>203</v>
      </c>
      <c r="H139" s="199">
        <v>56.654000000000003</v>
      </c>
      <c r="I139" s="200"/>
      <c r="J139" s="201">
        <f>ROUND(I139*H139,2)</f>
        <v>0</v>
      </c>
      <c r="K139" s="197" t="s">
        <v>113</v>
      </c>
      <c r="L139" s="42"/>
      <c r="M139" s="202" t="s">
        <v>19</v>
      </c>
      <c r="N139" s="203" t="s">
        <v>42</v>
      </c>
      <c r="O139" s="82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6" t="s">
        <v>114</v>
      </c>
      <c r="AT139" s="206" t="s">
        <v>109</v>
      </c>
      <c r="AU139" s="206" t="s">
        <v>78</v>
      </c>
      <c r="AY139" s="15" t="s">
        <v>107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5" t="s">
        <v>76</v>
      </c>
      <c r="BK139" s="207">
        <f>ROUND(I139*H139,2)</f>
        <v>0</v>
      </c>
      <c r="BL139" s="15" t="s">
        <v>114</v>
      </c>
      <c r="BM139" s="206" t="s">
        <v>239</v>
      </c>
    </row>
    <row r="140" s="2" customFormat="1">
      <c r="A140" s="36"/>
      <c r="B140" s="37"/>
      <c r="C140" s="38"/>
      <c r="D140" s="208" t="s">
        <v>116</v>
      </c>
      <c r="E140" s="38"/>
      <c r="F140" s="209" t="s">
        <v>240</v>
      </c>
      <c r="G140" s="38"/>
      <c r="H140" s="38"/>
      <c r="I140" s="210"/>
      <c r="J140" s="38"/>
      <c r="K140" s="38"/>
      <c r="L140" s="42"/>
      <c r="M140" s="211"/>
      <c r="N140" s="212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116</v>
      </c>
      <c r="AU140" s="15" t="s">
        <v>78</v>
      </c>
    </row>
    <row r="141" s="2" customFormat="1" ht="14.4" customHeight="1">
      <c r="A141" s="36"/>
      <c r="B141" s="37"/>
      <c r="C141" s="213" t="s">
        <v>241</v>
      </c>
      <c r="D141" s="213" t="s">
        <v>118</v>
      </c>
      <c r="E141" s="214" t="s">
        <v>242</v>
      </c>
      <c r="F141" s="215" t="s">
        <v>243</v>
      </c>
      <c r="G141" s="216" t="s">
        <v>244</v>
      </c>
      <c r="H141" s="217">
        <v>1</v>
      </c>
      <c r="I141" s="218"/>
      <c r="J141" s="219">
        <f>ROUND(I141*H141,2)</f>
        <v>0</v>
      </c>
      <c r="K141" s="215" t="s">
        <v>113</v>
      </c>
      <c r="L141" s="220"/>
      <c r="M141" s="221" t="s">
        <v>19</v>
      </c>
      <c r="N141" s="222" t="s">
        <v>42</v>
      </c>
      <c r="O141" s="82"/>
      <c r="P141" s="204">
        <f>O141*H141</f>
        <v>0</v>
      </c>
      <c r="Q141" s="204">
        <v>0.012999999999999999</v>
      </c>
      <c r="R141" s="204">
        <f>Q141*H141</f>
        <v>0.012999999999999999</v>
      </c>
      <c r="S141" s="204">
        <v>0</v>
      </c>
      <c r="T141" s="20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6" t="s">
        <v>122</v>
      </c>
      <c r="AT141" s="206" t="s">
        <v>118</v>
      </c>
      <c r="AU141" s="206" t="s">
        <v>78</v>
      </c>
      <c r="AY141" s="15" t="s">
        <v>107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5" t="s">
        <v>76</v>
      </c>
      <c r="BK141" s="207">
        <f>ROUND(I141*H141,2)</f>
        <v>0</v>
      </c>
      <c r="BL141" s="15" t="s">
        <v>114</v>
      </c>
      <c r="BM141" s="206" t="s">
        <v>245</v>
      </c>
    </row>
    <row r="142" s="12" customFormat="1" ht="25.92" customHeight="1">
      <c r="A142" s="12"/>
      <c r="B142" s="179"/>
      <c r="C142" s="180"/>
      <c r="D142" s="181" t="s">
        <v>70</v>
      </c>
      <c r="E142" s="182" t="s">
        <v>246</v>
      </c>
      <c r="F142" s="182" t="s">
        <v>247</v>
      </c>
      <c r="G142" s="180"/>
      <c r="H142" s="180"/>
      <c r="I142" s="183"/>
      <c r="J142" s="184">
        <f>BK142</f>
        <v>0</v>
      </c>
      <c r="K142" s="180"/>
      <c r="L142" s="185"/>
      <c r="M142" s="186"/>
      <c r="N142" s="187"/>
      <c r="O142" s="187"/>
      <c r="P142" s="188">
        <f>P143</f>
        <v>0</v>
      </c>
      <c r="Q142" s="187"/>
      <c r="R142" s="188">
        <f>R143</f>
        <v>0</v>
      </c>
      <c r="S142" s="187"/>
      <c r="T142" s="18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0" t="s">
        <v>136</v>
      </c>
      <c r="AT142" s="191" t="s">
        <v>70</v>
      </c>
      <c r="AU142" s="191" t="s">
        <v>71</v>
      </c>
      <c r="AY142" s="190" t="s">
        <v>107</v>
      </c>
      <c r="BK142" s="192">
        <f>BK143</f>
        <v>0</v>
      </c>
    </row>
    <row r="143" s="12" customFormat="1" ht="22.8" customHeight="1">
      <c r="A143" s="12"/>
      <c r="B143" s="179"/>
      <c r="C143" s="180"/>
      <c r="D143" s="181" t="s">
        <v>70</v>
      </c>
      <c r="E143" s="193" t="s">
        <v>248</v>
      </c>
      <c r="F143" s="193" t="s">
        <v>249</v>
      </c>
      <c r="G143" s="180"/>
      <c r="H143" s="180"/>
      <c r="I143" s="183"/>
      <c r="J143" s="194">
        <f>BK143</f>
        <v>0</v>
      </c>
      <c r="K143" s="180"/>
      <c r="L143" s="185"/>
      <c r="M143" s="186"/>
      <c r="N143" s="187"/>
      <c r="O143" s="187"/>
      <c r="P143" s="188">
        <f>SUM(P144:P149)</f>
        <v>0</v>
      </c>
      <c r="Q143" s="187"/>
      <c r="R143" s="188">
        <f>SUM(R144:R149)</f>
        <v>0</v>
      </c>
      <c r="S143" s="187"/>
      <c r="T143" s="189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0" t="s">
        <v>136</v>
      </c>
      <c r="AT143" s="191" t="s">
        <v>70</v>
      </c>
      <c r="AU143" s="191" t="s">
        <v>76</v>
      </c>
      <c r="AY143" s="190" t="s">
        <v>107</v>
      </c>
      <c r="BK143" s="192">
        <f>SUM(BK144:BK149)</f>
        <v>0</v>
      </c>
    </row>
    <row r="144" s="2" customFormat="1" ht="24.15" customHeight="1">
      <c r="A144" s="36"/>
      <c r="B144" s="37"/>
      <c r="C144" s="195" t="s">
        <v>250</v>
      </c>
      <c r="D144" s="195" t="s">
        <v>109</v>
      </c>
      <c r="E144" s="196" t="s">
        <v>251</v>
      </c>
      <c r="F144" s="197" t="s">
        <v>252</v>
      </c>
      <c r="G144" s="198" t="s">
        <v>183</v>
      </c>
      <c r="H144" s="199">
        <v>1</v>
      </c>
      <c r="I144" s="200"/>
      <c r="J144" s="201">
        <f>ROUND(I144*H144,2)</f>
        <v>0</v>
      </c>
      <c r="K144" s="197" t="s">
        <v>19</v>
      </c>
      <c r="L144" s="42"/>
      <c r="M144" s="202" t="s">
        <v>19</v>
      </c>
      <c r="N144" s="203" t="s">
        <v>42</v>
      </c>
      <c r="O144" s="8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6" t="s">
        <v>114</v>
      </c>
      <c r="AT144" s="206" t="s">
        <v>109</v>
      </c>
      <c r="AU144" s="206" t="s">
        <v>78</v>
      </c>
      <c r="AY144" s="15" t="s">
        <v>107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5" t="s">
        <v>76</v>
      </c>
      <c r="BK144" s="207">
        <f>ROUND(I144*H144,2)</f>
        <v>0</v>
      </c>
      <c r="BL144" s="15" t="s">
        <v>114</v>
      </c>
      <c r="BM144" s="206" t="s">
        <v>253</v>
      </c>
    </row>
    <row r="145" s="2" customFormat="1" ht="24.15" customHeight="1">
      <c r="A145" s="36"/>
      <c r="B145" s="37"/>
      <c r="C145" s="195" t="s">
        <v>254</v>
      </c>
      <c r="D145" s="195" t="s">
        <v>109</v>
      </c>
      <c r="E145" s="196" t="s">
        <v>255</v>
      </c>
      <c r="F145" s="197" t="s">
        <v>256</v>
      </c>
      <c r="G145" s="198" t="s">
        <v>183</v>
      </c>
      <c r="H145" s="199">
        <v>1</v>
      </c>
      <c r="I145" s="200"/>
      <c r="J145" s="201">
        <f>ROUND(I145*H145,2)</f>
        <v>0</v>
      </c>
      <c r="K145" s="197" t="s">
        <v>19</v>
      </c>
      <c r="L145" s="42"/>
      <c r="M145" s="202" t="s">
        <v>19</v>
      </c>
      <c r="N145" s="203" t="s">
        <v>42</v>
      </c>
      <c r="O145" s="82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6" t="s">
        <v>114</v>
      </c>
      <c r="AT145" s="206" t="s">
        <v>109</v>
      </c>
      <c r="AU145" s="206" t="s">
        <v>78</v>
      </c>
      <c r="AY145" s="15" t="s">
        <v>107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5" t="s">
        <v>76</v>
      </c>
      <c r="BK145" s="207">
        <f>ROUND(I145*H145,2)</f>
        <v>0</v>
      </c>
      <c r="BL145" s="15" t="s">
        <v>114</v>
      </c>
      <c r="BM145" s="206" t="s">
        <v>257</v>
      </c>
    </row>
    <row r="146" s="2" customFormat="1" ht="14.4" customHeight="1">
      <c r="A146" s="36"/>
      <c r="B146" s="37"/>
      <c r="C146" s="195" t="s">
        <v>258</v>
      </c>
      <c r="D146" s="195" t="s">
        <v>109</v>
      </c>
      <c r="E146" s="196" t="s">
        <v>259</v>
      </c>
      <c r="F146" s="197" t="s">
        <v>260</v>
      </c>
      <c r="G146" s="198" t="s">
        <v>261</v>
      </c>
      <c r="H146" s="199">
        <v>1</v>
      </c>
      <c r="I146" s="200"/>
      <c r="J146" s="201">
        <f>ROUND(I146*H146,2)</f>
        <v>0</v>
      </c>
      <c r="K146" s="197" t="s">
        <v>113</v>
      </c>
      <c r="L146" s="42"/>
      <c r="M146" s="202" t="s">
        <v>19</v>
      </c>
      <c r="N146" s="203" t="s">
        <v>42</v>
      </c>
      <c r="O146" s="82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6" t="s">
        <v>262</v>
      </c>
      <c r="AT146" s="206" t="s">
        <v>109</v>
      </c>
      <c r="AU146" s="206" t="s">
        <v>78</v>
      </c>
      <c r="AY146" s="15" t="s">
        <v>107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5" t="s">
        <v>76</v>
      </c>
      <c r="BK146" s="207">
        <f>ROUND(I146*H146,2)</f>
        <v>0</v>
      </c>
      <c r="BL146" s="15" t="s">
        <v>262</v>
      </c>
      <c r="BM146" s="206" t="s">
        <v>263</v>
      </c>
    </row>
    <row r="147" s="2" customFormat="1" ht="14.4" customHeight="1">
      <c r="A147" s="36"/>
      <c r="B147" s="37"/>
      <c r="C147" s="195" t="s">
        <v>264</v>
      </c>
      <c r="D147" s="195" t="s">
        <v>109</v>
      </c>
      <c r="E147" s="196" t="s">
        <v>265</v>
      </c>
      <c r="F147" s="197" t="s">
        <v>266</v>
      </c>
      <c r="G147" s="198" t="s">
        <v>261</v>
      </c>
      <c r="H147" s="199">
        <v>1</v>
      </c>
      <c r="I147" s="200"/>
      <c r="J147" s="201">
        <f>ROUND(I147*H147,2)</f>
        <v>0</v>
      </c>
      <c r="K147" s="197" t="s">
        <v>113</v>
      </c>
      <c r="L147" s="42"/>
      <c r="M147" s="202" t="s">
        <v>19</v>
      </c>
      <c r="N147" s="203" t="s">
        <v>42</v>
      </c>
      <c r="O147" s="82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6" t="s">
        <v>262</v>
      </c>
      <c r="AT147" s="206" t="s">
        <v>109</v>
      </c>
      <c r="AU147" s="206" t="s">
        <v>78</v>
      </c>
      <c r="AY147" s="15" t="s">
        <v>107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5" t="s">
        <v>76</v>
      </c>
      <c r="BK147" s="207">
        <f>ROUND(I147*H147,2)</f>
        <v>0</v>
      </c>
      <c r="BL147" s="15" t="s">
        <v>262</v>
      </c>
      <c r="BM147" s="206" t="s">
        <v>267</v>
      </c>
    </row>
    <row r="148" s="2" customFormat="1" ht="14.4" customHeight="1">
      <c r="A148" s="36"/>
      <c r="B148" s="37"/>
      <c r="C148" s="195" t="s">
        <v>268</v>
      </c>
      <c r="D148" s="195" t="s">
        <v>109</v>
      </c>
      <c r="E148" s="196" t="s">
        <v>269</v>
      </c>
      <c r="F148" s="197" t="s">
        <v>270</v>
      </c>
      <c r="G148" s="198" t="s">
        <v>19</v>
      </c>
      <c r="H148" s="199">
        <v>1</v>
      </c>
      <c r="I148" s="200"/>
      <c r="J148" s="201">
        <f>ROUND(I148*H148,2)</f>
        <v>0</v>
      </c>
      <c r="K148" s="197" t="s">
        <v>19</v>
      </c>
      <c r="L148" s="42"/>
      <c r="M148" s="202" t="s">
        <v>19</v>
      </c>
      <c r="N148" s="203" t="s">
        <v>42</v>
      </c>
      <c r="O148" s="82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6" t="s">
        <v>114</v>
      </c>
      <c r="AT148" s="206" t="s">
        <v>109</v>
      </c>
      <c r="AU148" s="206" t="s">
        <v>78</v>
      </c>
      <c r="AY148" s="15" t="s">
        <v>107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5" t="s">
        <v>76</v>
      </c>
      <c r="BK148" s="207">
        <f>ROUND(I148*H148,2)</f>
        <v>0</v>
      </c>
      <c r="BL148" s="15" t="s">
        <v>114</v>
      </c>
      <c r="BM148" s="206" t="s">
        <v>271</v>
      </c>
    </row>
    <row r="149" s="2" customFormat="1" ht="24.15" customHeight="1">
      <c r="A149" s="36"/>
      <c r="B149" s="37"/>
      <c r="C149" s="195" t="s">
        <v>272</v>
      </c>
      <c r="D149" s="195" t="s">
        <v>109</v>
      </c>
      <c r="E149" s="196" t="s">
        <v>273</v>
      </c>
      <c r="F149" s="197" t="s">
        <v>274</v>
      </c>
      <c r="G149" s="198" t="s">
        <v>183</v>
      </c>
      <c r="H149" s="199">
        <v>1</v>
      </c>
      <c r="I149" s="200"/>
      <c r="J149" s="201">
        <f>ROUND(I149*H149,2)</f>
        <v>0</v>
      </c>
      <c r="K149" s="197" t="s">
        <v>19</v>
      </c>
      <c r="L149" s="42"/>
      <c r="M149" s="223" t="s">
        <v>19</v>
      </c>
      <c r="N149" s="224" t="s">
        <v>42</v>
      </c>
      <c r="O149" s="225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6" t="s">
        <v>114</v>
      </c>
      <c r="AT149" s="206" t="s">
        <v>109</v>
      </c>
      <c r="AU149" s="206" t="s">
        <v>78</v>
      </c>
      <c r="AY149" s="15" t="s">
        <v>107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5" t="s">
        <v>76</v>
      </c>
      <c r="BK149" s="207">
        <f>ROUND(I149*H149,2)</f>
        <v>0</v>
      </c>
      <c r="BL149" s="15" t="s">
        <v>114</v>
      </c>
      <c r="BM149" s="206" t="s">
        <v>275</v>
      </c>
    </row>
    <row r="150" s="2" customFormat="1" ht="6.96" customHeight="1">
      <c r="A150" s="36"/>
      <c r="B150" s="57"/>
      <c r="C150" s="58"/>
      <c r="D150" s="58"/>
      <c r="E150" s="58"/>
      <c r="F150" s="58"/>
      <c r="G150" s="58"/>
      <c r="H150" s="58"/>
      <c r="I150" s="58"/>
      <c r="J150" s="58"/>
      <c r="K150" s="58"/>
      <c r="L150" s="42"/>
      <c r="M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sheet="1" autoFilter="0" formatColumns="0" formatRows="0" objects="1" scenarios="1" spinCount="100000" saltValue="S0AUvqIrUnD0xdHD73quuGqN466Dm0FoptFfalbtRTybbwgZp98Oo9c5n3hI55fJLSaG8HWkvPQMJoHHM65Nhg==" hashValue="Fquy1Me2Nbral9hP3zqPHf5fCBUMjyBb81+O2mKE1gbIs9P8Ti4MApi1L4Io9us1WQ6ZJkWg9x9ZofpZCUwe1w==" algorithmName="SHA-512" password="CC35"/>
  <autoFilter ref="C80:K149"/>
  <mergeCells count="6">
    <mergeCell ref="E7:H7"/>
    <mergeCell ref="E16:H16"/>
    <mergeCell ref="E25:H25"/>
    <mergeCell ref="E46:H46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8" customWidth="1"/>
    <col min="2" max="2" width="1.667969" style="228" customWidth="1"/>
    <col min="3" max="4" width="5" style="228" customWidth="1"/>
    <col min="5" max="5" width="11.66016" style="228" customWidth="1"/>
    <col min="6" max="6" width="9.160156" style="228" customWidth="1"/>
    <col min="7" max="7" width="5" style="228" customWidth="1"/>
    <col min="8" max="8" width="77.83203" style="228" customWidth="1"/>
    <col min="9" max="10" width="20" style="228" customWidth="1"/>
    <col min="11" max="11" width="1.667969" style="228" customWidth="1"/>
  </cols>
  <sheetData>
    <row r="1" s="1" customFormat="1" ht="37.5" customHeight="1"/>
    <row r="2" s="1" customFormat="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="13" customFormat="1" ht="45" customHeight="1">
      <c r="B3" s="232"/>
      <c r="C3" s="233" t="s">
        <v>276</v>
      </c>
      <c r="D3" s="233"/>
      <c r="E3" s="233"/>
      <c r="F3" s="233"/>
      <c r="G3" s="233"/>
      <c r="H3" s="233"/>
      <c r="I3" s="233"/>
      <c r="J3" s="233"/>
      <c r="K3" s="234"/>
    </row>
    <row r="4" s="1" customFormat="1" ht="25.5" customHeight="1">
      <c r="B4" s="235"/>
      <c r="C4" s="236" t="s">
        <v>277</v>
      </c>
      <c r="D4" s="236"/>
      <c r="E4" s="236"/>
      <c r="F4" s="236"/>
      <c r="G4" s="236"/>
      <c r="H4" s="236"/>
      <c r="I4" s="236"/>
      <c r="J4" s="236"/>
      <c r="K4" s="237"/>
    </row>
    <row r="5" s="1" customFormat="1" ht="5.25" customHeight="1">
      <c r="B5" s="235"/>
      <c r="C5" s="238"/>
      <c r="D5" s="238"/>
      <c r="E5" s="238"/>
      <c r="F5" s="238"/>
      <c r="G5" s="238"/>
      <c r="H5" s="238"/>
      <c r="I5" s="238"/>
      <c r="J5" s="238"/>
      <c r="K5" s="237"/>
    </row>
    <row r="6" s="1" customFormat="1" ht="15" customHeight="1">
      <c r="B6" s="235"/>
      <c r="C6" s="239" t="s">
        <v>278</v>
      </c>
      <c r="D6" s="239"/>
      <c r="E6" s="239"/>
      <c r="F6" s="239"/>
      <c r="G6" s="239"/>
      <c r="H6" s="239"/>
      <c r="I6" s="239"/>
      <c r="J6" s="239"/>
      <c r="K6" s="237"/>
    </row>
    <row r="7" s="1" customFormat="1" ht="15" customHeight="1">
      <c r="B7" s="240"/>
      <c r="C7" s="239" t="s">
        <v>279</v>
      </c>
      <c r="D7" s="239"/>
      <c r="E7" s="239"/>
      <c r="F7" s="239"/>
      <c r="G7" s="239"/>
      <c r="H7" s="239"/>
      <c r="I7" s="239"/>
      <c r="J7" s="239"/>
      <c r="K7" s="237"/>
    </row>
    <row r="8" s="1" customFormat="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="1" customFormat="1" ht="15" customHeight="1">
      <c r="B9" s="240"/>
      <c r="C9" s="239" t="s">
        <v>280</v>
      </c>
      <c r="D9" s="239"/>
      <c r="E9" s="239"/>
      <c r="F9" s="239"/>
      <c r="G9" s="239"/>
      <c r="H9" s="239"/>
      <c r="I9" s="239"/>
      <c r="J9" s="239"/>
      <c r="K9" s="237"/>
    </row>
    <row r="10" s="1" customFormat="1" ht="15" customHeight="1">
      <c r="B10" s="240"/>
      <c r="C10" s="239"/>
      <c r="D10" s="239" t="s">
        <v>281</v>
      </c>
      <c r="E10" s="239"/>
      <c r="F10" s="239"/>
      <c r="G10" s="239"/>
      <c r="H10" s="239"/>
      <c r="I10" s="239"/>
      <c r="J10" s="239"/>
      <c r="K10" s="237"/>
    </row>
    <row r="11" s="1" customFormat="1" ht="15" customHeight="1">
      <c r="B11" s="240"/>
      <c r="C11" s="241"/>
      <c r="D11" s="239" t="s">
        <v>282</v>
      </c>
      <c r="E11" s="239"/>
      <c r="F11" s="239"/>
      <c r="G11" s="239"/>
      <c r="H11" s="239"/>
      <c r="I11" s="239"/>
      <c r="J11" s="239"/>
      <c r="K11" s="237"/>
    </row>
    <row r="12" s="1" customFormat="1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s="1" customFormat="1" ht="15" customHeight="1">
      <c r="B13" s="240"/>
      <c r="C13" s="241"/>
      <c r="D13" s="242" t="s">
        <v>283</v>
      </c>
      <c r="E13" s="239"/>
      <c r="F13" s="239"/>
      <c r="G13" s="239"/>
      <c r="H13" s="239"/>
      <c r="I13" s="239"/>
      <c r="J13" s="239"/>
      <c r="K13" s="237"/>
    </row>
    <row r="14" s="1" customFormat="1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s="1" customFormat="1" ht="15" customHeight="1">
      <c r="B15" s="240"/>
      <c r="C15" s="241"/>
      <c r="D15" s="239" t="s">
        <v>284</v>
      </c>
      <c r="E15" s="239"/>
      <c r="F15" s="239"/>
      <c r="G15" s="239"/>
      <c r="H15" s="239"/>
      <c r="I15" s="239"/>
      <c r="J15" s="239"/>
      <c r="K15" s="237"/>
    </row>
    <row r="16" s="1" customFormat="1" ht="15" customHeight="1">
      <c r="B16" s="240"/>
      <c r="C16" s="241"/>
      <c r="D16" s="239" t="s">
        <v>285</v>
      </c>
      <c r="E16" s="239"/>
      <c r="F16" s="239"/>
      <c r="G16" s="239"/>
      <c r="H16" s="239"/>
      <c r="I16" s="239"/>
      <c r="J16" s="239"/>
      <c r="K16" s="237"/>
    </row>
    <row r="17" s="1" customFormat="1" ht="15" customHeight="1">
      <c r="B17" s="240"/>
      <c r="C17" s="241"/>
      <c r="D17" s="239" t="s">
        <v>286</v>
      </c>
      <c r="E17" s="239"/>
      <c r="F17" s="239"/>
      <c r="G17" s="239"/>
      <c r="H17" s="239"/>
      <c r="I17" s="239"/>
      <c r="J17" s="239"/>
      <c r="K17" s="237"/>
    </row>
    <row r="18" s="1" customFormat="1" ht="15" customHeight="1">
      <c r="B18" s="240"/>
      <c r="C18" s="241"/>
      <c r="D18" s="241"/>
      <c r="E18" s="243" t="s">
        <v>75</v>
      </c>
      <c r="F18" s="239" t="s">
        <v>287</v>
      </c>
      <c r="G18" s="239"/>
      <c r="H18" s="239"/>
      <c r="I18" s="239"/>
      <c r="J18" s="239"/>
      <c r="K18" s="237"/>
    </row>
    <row r="19" s="1" customFormat="1" ht="15" customHeight="1">
      <c r="B19" s="240"/>
      <c r="C19" s="241"/>
      <c r="D19" s="241"/>
      <c r="E19" s="243" t="s">
        <v>288</v>
      </c>
      <c r="F19" s="239" t="s">
        <v>289</v>
      </c>
      <c r="G19" s="239"/>
      <c r="H19" s="239"/>
      <c r="I19" s="239"/>
      <c r="J19" s="239"/>
      <c r="K19" s="237"/>
    </row>
    <row r="20" s="1" customFormat="1" ht="15" customHeight="1">
      <c r="B20" s="240"/>
      <c r="C20" s="241"/>
      <c r="D20" s="241"/>
      <c r="E20" s="243" t="s">
        <v>290</v>
      </c>
      <c r="F20" s="239" t="s">
        <v>291</v>
      </c>
      <c r="G20" s="239"/>
      <c r="H20" s="239"/>
      <c r="I20" s="239"/>
      <c r="J20" s="239"/>
      <c r="K20" s="237"/>
    </row>
    <row r="21" s="1" customFormat="1" ht="15" customHeight="1">
      <c r="B21" s="240"/>
      <c r="C21" s="241"/>
      <c r="D21" s="241"/>
      <c r="E21" s="243" t="s">
        <v>292</v>
      </c>
      <c r="F21" s="239" t="s">
        <v>293</v>
      </c>
      <c r="G21" s="239"/>
      <c r="H21" s="239"/>
      <c r="I21" s="239"/>
      <c r="J21" s="239"/>
      <c r="K21" s="237"/>
    </row>
    <row r="22" s="1" customFormat="1" ht="15" customHeight="1">
      <c r="B22" s="240"/>
      <c r="C22" s="241"/>
      <c r="D22" s="241"/>
      <c r="E22" s="243" t="s">
        <v>294</v>
      </c>
      <c r="F22" s="239" t="s">
        <v>295</v>
      </c>
      <c r="G22" s="239"/>
      <c r="H22" s="239"/>
      <c r="I22" s="239"/>
      <c r="J22" s="239"/>
      <c r="K22" s="237"/>
    </row>
    <row r="23" s="1" customFormat="1" ht="15" customHeight="1">
      <c r="B23" s="240"/>
      <c r="C23" s="241"/>
      <c r="D23" s="241"/>
      <c r="E23" s="243" t="s">
        <v>296</v>
      </c>
      <c r="F23" s="239" t="s">
        <v>297</v>
      </c>
      <c r="G23" s="239"/>
      <c r="H23" s="239"/>
      <c r="I23" s="239"/>
      <c r="J23" s="239"/>
      <c r="K23" s="237"/>
    </row>
    <row r="24" s="1" customFormat="1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s="1" customFormat="1" ht="15" customHeight="1">
      <c r="B25" s="240"/>
      <c r="C25" s="239" t="s">
        <v>298</v>
      </c>
      <c r="D25" s="239"/>
      <c r="E25" s="239"/>
      <c r="F25" s="239"/>
      <c r="G25" s="239"/>
      <c r="H25" s="239"/>
      <c r="I25" s="239"/>
      <c r="J25" s="239"/>
      <c r="K25" s="237"/>
    </row>
    <row r="26" s="1" customFormat="1" ht="15" customHeight="1">
      <c r="B26" s="240"/>
      <c r="C26" s="239" t="s">
        <v>299</v>
      </c>
      <c r="D26" s="239"/>
      <c r="E26" s="239"/>
      <c r="F26" s="239"/>
      <c r="G26" s="239"/>
      <c r="H26" s="239"/>
      <c r="I26" s="239"/>
      <c r="J26" s="239"/>
      <c r="K26" s="237"/>
    </row>
    <row r="27" s="1" customFormat="1" ht="15" customHeight="1">
      <c r="B27" s="240"/>
      <c r="C27" s="239"/>
      <c r="D27" s="239" t="s">
        <v>300</v>
      </c>
      <c r="E27" s="239"/>
      <c r="F27" s="239"/>
      <c r="G27" s="239"/>
      <c r="H27" s="239"/>
      <c r="I27" s="239"/>
      <c r="J27" s="239"/>
      <c r="K27" s="237"/>
    </row>
    <row r="28" s="1" customFormat="1" ht="15" customHeight="1">
      <c r="B28" s="240"/>
      <c r="C28" s="241"/>
      <c r="D28" s="239" t="s">
        <v>301</v>
      </c>
      <c r="E28" s="239"/>
      <c r="F28" s="239"/>
      <c r="G28" s="239"/>
      <c r="H28" s="239"/>
      <c r="I28" s="239"/>
      <c r="J28" s="239"/>
      <c r="K28" s="237"/>
    </row>
    <row r="29" s="1" customFormat="1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s="1" customFormat="1" ht="15" customHeight="1">
      <c r="B30" s="240"/>
      <c r="C30" s="241"/>
      <c r="D30" s="239" t="s">
        <v>302</v>
      </c>
      <c r="E30" s="239"/>
      <c r="F30" s="239"/>
      <c r="G30" s="239"/>
      <c r="H30" s="239"/>
      <c r="I30" s="239"/>
      <c r="J30" s="239"/>
      <c r="K30" s="237"/>
    </row>
    <row r="31" s="1" customFormat="1" ht="15" customHeight="1">
      <c r="B31" s="240"/>
      <c r="C31" s="241"/>
      <c r="D31" s="239" t="s">
        <v>303</v>
      </c>
      <c r="E31" s="239"/>
      <c r="F31" s="239"/>
      <c r="G31" s="239"/>
      <c r="H31" s="239"/>
      <c r="I31" s="239"/>
      <c r="J31" s="239"/>
      <c r="K31" s="237"/>
    </row>
    <row r="32" s="1" customFormat="1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s="1" customFormat="1" ht="15" customHeight="1">
      <c r="B33" s="240"/>
      <c r="C33" s="241"/>
      <c r="D33" s="239" t="s">
        <v>304</v>
      </c>
      <c r="E33" s="239"/>
      <c r="F33" s="239"/>
      <c r="G33" s="239"/>
      <c r="H33" s="239"/>
      <c r="I33" s="239"/>
      <c r="J33" s="239"/>
      <c r="K33" s="237"/>
    </row>
    <row r="34" s="1" customFormat="1" ht="15" customHeight="1">
      <c r="B34" s="240"/>
      <c r="C34" s="241"/>
      <c r="D34" s="239" t="s">
        <v>305</v>
      </c>
      <c r="E34" s="239"/>
      <c r="F34" s="239"/>
      <c r="G34" s="239"/>
      <c r="H34" s="239"/>
      <c r="I34" s="239"/>
      <c r="J34" s="239"/>
      <c r="K34" s="237"/>
    </row>
    <row r="35" s="1" customFormat="1" ht="15" customHeight="1">
      <c r="B35" s="240"/>
      <c r="C35" s="241"/>
      <c r="D35" s="239" t="s">
        <v>306</v>
      </c>
      <c r="E35" s="239"/>
      <c r="F35" s="239"/>
      <c r="G35" s="239"/>
      <c r="H35" s="239"/>
      <c r="I35" s="239"/>
      <c r="J35" s="239"/>
      <c r="K35" s="237"/>
    </row>
    <row r="36" s="1" customFormat="1" ht="15" customHeight="1">
      <c r="B36" s="240"/>
      <c r="C36" s="241"/>
      <c r="D36" s="239"/>
      <c r="E36" s="242" t="s">
        <v>93</v>
      </c>
      <c r="F36" s="239"/>
      <c r="G36" s="239" t="s">
        <v>307</v>
      </c>
      <c r="H36" s="239"/>
      <c r="I36" s="239"/>
      <c r="J36" s="239"/>
      <c r="K36" s="237"/>
    </row>
    <row r="37" s="1" customFormat="1" ht="30.75" customHeight="1">
      <c r="B37" s="240"/>
      <c r="C37" s="241"/>
      <c r="D37" s="239"/>
      <c r="E37" s="242" t="s">
        <v>308</v>
      </c>
      <c r="F37" s="239"/>
      <c r="G37" s="239" t="s">
        <v>309</v>
      </c>
      <c r="H37" s="239"/>
      <c r="I37" s="239"/>
      <c r="J37" s="239"/>
      <c r="K37" s="237"/>
    </row>
    <row r="38" s="1" customFormat="1" ht="15" customHeight="1">
      <c r="B38" s="240"/>
      <c r="C38" s="241"/>
      <c r="D38" s="239"/>
      <c r="E38" s="242" t="s">
        <v>52</v>
      </c>
      <c r="F38" s="239"/>
      <c r="G38" s="239" t="s">
        <v>310</v>
      </c>
      <c r="H38" s="239"/>
      <c r="I38" s="239"/>
      <c r="J38" s="239"/>
      <c r="K38" s="237"/>
    </row>
    <row r="39" s="1" customFormat="1" ht="15" customHeight="1">
      <c r="B39" s="240"/>
      <c r="C39" s="241"/>
      <c r="D39" s="239"/>
      <c r="E39" s="242" t="s">
        <v>53</v>
      </c>
      <c r="F39" s="239"/>
      <c r="G39" s="239" t="s">
        <v>311</v>
      </c>
      <c r="H39" s="239"/>
      <c r="I39" s="239"/>
      <c r="J39" s="239"/>
      <c r="K39" s="237"/>
    </row>
    <row r="40" s="1" customFormat="1" ht="15" customHeight="1">
      <c r="B40" s="240"/>
      <c r="C40" s="241"/>
      <c r="D40" s="239"/>
      <c r="E40" s="242" t="s">
        <v>94</v>
      </c>
      <c r="F40" s="239"/>
      <c r="G40" s="239" t="s">
        <v>312</v>
      </c>
      <c r="H40" s="239"/>
      <c r="I40" s="239"/>
      <c r="J40" s="239"/>
      <c r="K40" s="237"/>
    </row>
    <row r="41" s="1" customFormat="1" ht="15" customHeight="1">
      <c r="B41" s="240"/>
      <c r="C41" s="241"/>
      <c r="D41" s="239"/>
      <c r="E41" s="242" t="s">
        <v>95</v>
      </c>
      <c r="F41" s="239"/>
      <c r="G41" s="239" t="s">
        <v>313</v>
      </c>
      <c r="H41" s="239"/>
      <c r="I41" s="239"/>
      <c r="J41" s="239"/>
      <c r="K41" s="237"/>
    </row>
    <row r="42" s="1" customFormat="1" ht="15" customHeight="1">
      <c r="B42" s="240"/>
      <c r="C42" s="241"/>
      <c r="D42" s="239"/>
      <c r="E42" s="242" t="s">
        <v>314</v>
      </c>
      <c r="F42" s="239"/>
      <c r="G42" s="239" t="s">
        <v>315</v>
      </c>
      <c r="H42" s="239"/>
      <c r="I42" s="239"/>
      <c r="J42" s="239"/>
      <c r="K42" s="237"/>
    </row>
    <row r="43" s="1" customFormat="1" ht="15" customHeight="1">
      <c r="B43" s="240"/>
      <c r="C43" s="241"/>
      <c r="D43" s="239"/>
      <c r="E43" s="242"/>
      <c r="F43" s="239"/>
      <c r="G43" s="239" t="s">
        <v>316</v>
      </c>
      <c r="H43" s="239"/>
      <c r="I43" s="239"/>
      <c r="J43" s="239"/>
      <c r="K43" s="237"/>
    </row>
    <row r="44" s="1" customFormat="1" ht="15" customHeight="1">
      <c r="B44" s="240"/>
      <c r="C44" s="241"/>
      <c r="D44" s="239"/>
      <c r="E44" s="242" t="s">
        <v>317</v>
      </c>
      <c r="F44" s="239"/>
      <c r="G44" s="239" t="s">
        <v>318</v>
      </c>
      <c r="H44" s="239"/>
      <c r="I44" s="239"/>
      <c r="J44" s="239"/>
      <c r="K44" s="237"/>
    </row>
    <row r="45" s="1" customFormat="1" ht="15" customHeight="1">
      <c r="B45" s="240"/>
      <c r="C45" s="241"/>
      <c r="D45" s="239"/>
      <c r="E45" s="242" t="s">
        <v>97</v>
      </c>
      <c r="F45" s="239"/>
      <c r="G45" s="239" t="s">
        <v>319</v>
      </c>
      <c r="H45" s="239"/>
      <c r="I45" s="239"/>
      <c r="J45" s="239"/>
      <c r="K45" s="237"/>
    </row>
    <row r="46" s="1" customFormat="1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s="1" customFormat="1" ht="15" customHeight="1">
      <c r="B47" s="240"/>
      <c r="C47" s="241"/>
      <c r="D47" s="239" t="s">
        <v>320</v>
      </c>
      <c r="E47" s="239"/>
      <c r="F47" s="239"/>
      <c r="G47" s="239"/>
      <c r="H47" s="239"/>
      <c r="I47" s="239"/>
      <c r="J47" s="239"/>
      <c r="K47" s="237"/>
    </row>
    <row r="48" s="1" customFormat="1" ht="15" customHeight="1">
      <c r="B48" s="240"/>
      <c r="C48" s="241"/>
      <c r="D48" s="241"/>
      <c r="E48" s="239" t="s">
        <v>321</v>
      </c>
      <c r="F48" s="239"/>
      <c r="G48" s="239"/>
      <c r="H48" s="239"/>
      <c r="I48" s="239"/>
      <c r="J48" s="239"/>
      <c r="K48" s="237"/>
    </row>
    <row r="49" s="1" customFormat="1" ht="15" customHeight="1">
      <c r="B49" s="240"/>
      <c r="C49" s="241"/>
      <c r="D49" s="241"/>
      <c r="E49" s="239" t="s">
        <v>322</v>
      </c>
      <c r="F49" s="239"/>
      <c r="G49" s="239"/>
      <c r="H49" s="239"/>
      <c r="I49" s="239"/>
      <c r="J49" s="239"/>
      <c r="K49" s="237"/>
    </row>
    <row r="50" s="1" customFormat="1" ht="15" customHeight="1">
      <c r="B50" s="240"/>
      <c r="C50" s="241"/>
      <c r="D50" s="241"/>
      <c r="E50" s="239" t="s">
        <v>323</v>
      </c>
      <c r="F50" s="239"/>
      <c r="G50" s="239"/>
      <c r="H50" s="239"/>
      <c r="I50" s="239"/>
      <c r="J50" s="239"/>
      <c r="K50" s="237"/>
    </row>
    <row r="51" s="1" customFormat="1" ht="15" customHeight="1">
      <c r="B51" s="240"/>
      <c r="C51" s="241"/>
      <c r="D51" s="239" t="s">
        <v>324</v>
      </c>
      <c r="E51" s="239"/>
      <c r="F51" s="239"/>
      <c r="G51" s="239"/>
      <c r="H51" s="239"/>
      <c r="I51" s="239"/>
      <c r="J51" s="239"/>
      <c r="K51" s="237"/>
    </row>
    <row r="52" s="1" customFormat="1" ht="25.5" customHeight="1">
      <c r="B52" s="235"/>
      <c r="C52" s="236" t="s">
        <v>325</v>
      </c>
      <c r="D52" s="236"/>
      <c r="E52" s="236"/>
      <c r="F52" s="236"/>
      <c r="G52" s="236"/>
      <c r="H52" s="236"/>
      <c r="I52" s="236"/>
      <c r="J52" s="236"/>
      <c r="K52" s="237"/>
    </row>
    <row r="53" s="1" customFormat="1" ht="5.25" customHeight="1">
      <c r="B53" s="235"/>
      <c r="C53" s="238"/>
      <c r="D53" s="238"/>
      <c r="E53" s="238"/>
      <c r="F53" s="238"/>
      <c r="G53" s="238"/>
      <c r="H53" s="238"/>
      <c r="I53" s="238"/>
      <c r="J53" s="238"/>
      <c r="K53" s="237"/>
    </row>
    <row r="54" s="1" customFormat="1" ht="15" customHeight="1">
      <c r="B54" s="235"/>
      <c r="C54" s="239" t="s">
        <v>326</v>
      </c>
      <c r="D54" s="239"/>
      <c r="E54" s="239"/>
      <c r="F54" s="239"/>
      <c r="G54" s="239"/>
      <c r="H54" s="239"/>
      <c r="I54" s="239"/>
      <c r="J54" s="239"/>
      <c r="K54" s="237"/>
    </row>
    <row r="55" s="1" customFormat="1" ht="15" customHeight="1">
      <c r="B55" s="235"/>
      <c r="C55" s="239" t="s">
        <v>327</v>
      </c>
      <c r="D55" s="239"/>
      <c r="E55" s="239"/>
      <c r="F55" s="239"/>
      <c r="G55" s="239"/>
      <c r="H55" s="239"/>
      <c r="I55" s="239"/>
      <c r="J55" s="239"/>
      <c r="K55" s="237"/>
    </row>
    <row r="56" s="1" customFormat="1" ht="12.75" customHeight="1">
      <c r="B56" s="235"/>
      <c r="C56" s="239"/>
      <c r="D56" s="239"/>
      <c r="E56" s="239"/>
      <c r="F56" s="239"/>
      <c r="G56" s="239"/>
      <c r="H56" s="239"/>
      <c r="I56" s="239"/>
      <c r="J56" s="239"/>
      <c r="K56" s="237"/>
    </row>
    <row r="57" s="1" customFormat="1" ht="15" customHeight="1">
      <c r="B57" s="235"/>
      <c r="C57" s="239" t="s">
        <v>328</v>
      </c>
      <c r="D57" s="239"/>
      <c r="E57" s="239"/>
      <c r="F57" s="239"/>
      <c r="G57" s="239"/>
      <c r="H57" s="239"/>
      <c r="I57" s="239"/>
      <c r="J57" s="239"/>
      <c r="K57" s="237"/>
    </row>
    <row r="58" s="1" customFormat="1" ht="15" customHeight="1">
      <c r="B58" s="235"/>
      <c r="C58" s="241"/>
      <c r="D58" s="239" t="s">
        <v>329</v>
      </c>
      <c r="E58" s="239"/>
      <c r="F58" s="239"/>
      <c r="G58" s="239"/>
      <c r="H58" s="239"/>
      <c r="I58" s="239"/>
      <c r="J58" s="239"/>
      <c r="K58" s="237"/>
    </row>
    <row r="59" s="1" customFormat="1" ht="15" customHeight="1">
      <c r="B59" s="235"/>
      <c r="C59" s="241"/>
      <c r="D59" s="239" t="s">
        <v>330</v>
      </c>
      <c r="E59" s="239"/>
      <c r="F59" s="239"/>
      <c r="G59" s="239"/>
      <c r="H59" s="239"/>
      <c r="I59" s="239"/>
      <c r="J59" s="239"/>
      <c r="K59" s="237"/>
    </row>
    <row r="60" s="1" customFormat="1" ht="15" customHeight="1">
      <c r="B60" s="235"/>
      <c r="C60" s="241"/>
      <c r="D60" s="239" t="s">
        <v>331</v>
      </c>
      <c r="E60" s="239"/>
      <c r="F60" s="239"/>
      <c r="G60" s="239"/>
      <c r="H60" s="239"/>
      <c r="I60" s="239"/>
      <c r="J60" s="239"/>
      <c r="K60" s="237"/>
    </row>
    <row r="61" s="1" customFormat="1" ht="15" customHeight="1">
      <c r="B61" s="235"/>
      <c r="C61" s="241"/>
      <c r="D61" s="239" t="s">
        <v>332</v>
      </c>
      <c r="E61" s="239"/>
      <c r="F61" s="239"/>
      <c r="G61" s="239"/>
      <c r="H61" s="239"/>
      <c r="I61" s="239"/>
      <c r="J61" s="239"/>
      <c r="K61" s="237"/>
    </row>
    <row r="62" s="1" customFormat="1" ht="15" customHeight="1">
      <c r="B62" s="235"/>
      <c r="C62" s="241"/>
      <c r="D62" s="244" t="s">
        <v>333</v>
      </c>
      <c r="E62" s="244"/>
      <c r="F62" s="244"/>
      <c r="G62" s="244"/>
      <c r="H62" s="244"/>
      <c r="I62" s="244"/>
      <c r="J62" s="244"/>
      <c r="K62" s="237"/>
    </row>
    <row r="63" s="1" customFormat="1" ht="15" customHeight="1">
      <c r="B63" s="235"/>
      <c r="C63" s="241"/>
      <c r="D63" s="239" t="s">
        <v>334</v>
      </c>
      <c r="E63" s="239"/>
      <c r="F63" s="239"/>
      <c r="G63" s="239"/>
      <c r="H63" s="239"/>
      <c r="I63" s="239"/>
      <c r="J63" s="239"/>
      <c r="K63" s="237"/>
    </row>
    <row r="64" s="1" customFormat="1" ht="12.75" customHeight="1">
      <c r="B64" s="235"/>
      <c r="C64" s="241"/>
      <c r="D64" s="241"/>
      <c r="E64" s="245"/>
      <c r="F64" s="241"/>
      <c r="G64" s="241"/>
      <c r="H64" s="241"/>
      <c r="I64" s="241"/>
      <c r="J64" s="241"/>
      <c r="K64" s="237"/>
    </row>
    <row r="65" s="1" customFormat="1" ht="15" customHeight="1">
      <c r="B65" s="235"/>
      <c r="C65" s="241"/>
      <c r="D65" s="239" t="s">
        <v>335</v>
      </c>
      <c r="E65" s="239"/>
      <c r="F65" s="239"/>
      <c r="G65" s="239"/>
      <c r="H65" s="239"/>
      <c r="I65" s="239"/>
      <c r="J65" s="239"/>
      <c r="K65" s="237"/>
    </row>
    <row r="66" s="1" customFormat="1" ht="15" customHeight="1">
      <c r="B66" s="235"/>
      <c r="C66" s="241"/>
      <c r="D66" s="244" t="s">
        <v>336</v>
      </c>
      <c r="E66" s="244"/>
      <c r="F66" s="244"/>
      <c r="G66" s="244"/>
      <c r="H66" s="244"/>
      <c r="I66" s="244"/>
      <c r="J66" s="244"/>
      <c r="K66" s="237"/>
    </row>
    <row r="67" s="1" customFormat="1" ht="15" customHeight="1">
      <c r="B67" s="235"/>
      <c r="C67" s="241"/>
      <c r="D67" s="239" t="s">
        <v>337</v>
      </c>
      <c r="E67" s="239"/>
      <c r="F67" s="239"/>
      <c r="G67" s="239"/>
      <c r="H67" s="239"/>
      <c r="I67" s="239"/>
      <c r="J67" s="239"/>
      <c r="K67" s="237"/>
    </row>
    <row r="68" s="1" customFormat="1" ht="15" customHeight="1">
      <c r="B68" s="235"/>
      <c r="C68" s="241"/>
      <c r="D68" s="239" t="s">
        <v>338</v>
      </c>
      <c r="E68" s="239"/>
      <c r="F68" s="239"/>
      <c r="G68" s="239"/>
      <c r="H68" s="239"/>
      <c r="I68" s="239"/>
      <c r="J68" s="239"/>
      <c r="K68" s="237"/>
    </row>
    <row r="69" s="1" customFormat="1" ht="15" customHeight="1">
      <c r="B69" s="235"/>
      <c r="C69" s="241"/>
      <c r="D69" s="239" t="s">
        <v>339</v>
      </c>
      <c r="E69" s="239"/>
      <c r="F69" s="239"/>
      <c r="G69" s="239"/>
      <c r="H69" s="239"/>
      <c r="I69" s="239"/>
      <c r="J69" s="239"/>
      <c r="K69" s="237"/>
    </row>
    <row r="70" s="1" customFormat="1" ht="15" customHeight="1">
      <c r="B70" s="235"/>
      <c r="C70" s="241"/>
      <c r="D70" s="239" t="s">
        <v>340</v>
      </c>
      <c r="E70" s="239"/>
      <c r="F70" s="239"/>
      <c r="G70" s="239"/>
      <c r="H70" s="239"/>
      <c r="I70" s="239"/>
      <c r="J70" s="239"/>
      <c r="K70" s="237"/>
    </row>
    <row r="71" s="1" customFormat="1" ht="12.75" customHeight="1">
      <c r="B71" s="246"/>
      <c r="C71" s="247"/>
      <c r="D71" s="247"/>
      <c r="E71" s="247"/>
      <c r="F71" s="247"/>
      <c r="G71" s="247"/>
      <c r="H71" s="247"/>
      <c r="I71" s="247"/>
      <c r="J71" s="247"/>
      <c r="K71" s="248"/>
    </row>
    <row r="72" s="1" customFormat="1" ht="18.75" customHeight="1">
      <c r="B72" s="249"/>
      <c r="C72" s="249"/>
      <c r="D72" s="249"/>
      <c r="E72" s="249"/>
      <c r="F72" s="249"/>
      <c r="G72" s="249"/>
      <c r="H72" s="249"/>
      <c r="I72" s="249"/>
      <c r="J72" s="249"/>
      <c r="K72" s="250"/>
    </row>
    <row r="73" s="1" customFormat="1" ht="18.75" customHeight="1">
      <c r="B73" s="250"/>
      <c r="C73" s="250"/>
      <c r="D73" s="250"/>
      <c r="E73" s="250"/>
      <c r="F73" s="250"/>
      <c r="G73" s="250"/>
      <c r="H73" s="250"/>
      <c r="I73" s="250"/>
      <c r="J73" s="250"/>
      <c r="K73" s="250"/>
    </row>
    <row r="74" s="1" customFormat="1" ht="7.5" customHeight="1">
      <c r="B74" s="251"/>
      <c r="C74" s="252"/>
      <c r="D74" s="252"/>
      <c r="E74" s="252"/>
      <c r="F74" s="252"/>
      <c r="G74" s="252"/>
      <c r="H74" s="252"/>
      <c r="I74" s="252"/>
      <c r="J74" s="252"/>
      <c r="K74" s="253"/>
    </row>
    <row r="75" s="1" customFormat="1" ht="45" customHeight="1">
      <c r="B75" s="254"/>
      <c r="C75" s="255" t="s">
        <v>341</v>
      </c>
      <c r="D75" s="255"/>
      <c r="E75" s="255"/>
      <c r="F75" s="255"/>
      <c r="G75" s="255"/>
      <c r="H75" s="255"/>
      <c r="I75" s="255"/>
      <c r="J75" s="255"/>
      <c r="K75" s="256"/>
    </row>
    <row r="76" s="1" customFormat="1" ht="17.25" customHeight="1">
      <c r="B76" s="254"/>
      <c r="C76" s="257" t="s">
        <v>342</v>
      </c>
      <c r="D76" s="257"/>
      <c r="E76" s="257"/>
      <c r="F76" s="257" t="s">
        <v>343</v>
      </c>
      <c r="G76" s="258"/>
      <c r="H76" s="257" t="s">
        <v>53</v>
      </c>
      <c r="I76" s="257" t="s">
        <v>56</v>
      </c>
      <c r="J76" s="257" t="s">
        <v>344</v>
      </c>
      <c r="K76" s="256"/>
    </row>
    <row r="77" s="1" customFormat="1" ht="17.25" customHeight="1">
      <c r="B77" s="254"/>
      <c r="C77" s="259" t="s">
        <v>345</v>
      </c>
      <c r="D77" s="259"/>
      <c r="E77" s="259"/>
      <c r="F77" s="260" t="s">
        <v>346</v>
      </c>
      <c r="G77" s="261"/>
      <c r="H77" s="259"/>
      <c r="I77" s="259"/>
      <c r="J77" s="259" t="s">
        <v>347</v>
      </c>
      <c r="K77" s="256"/>
    </row>
    <row r="78" s="1" customFormat="1" ht="5.25" customHeight="1">
      <c r="B78" s="254"/>
      <c r="C78" s="262"/>
      <c r="D78" s="262"/>
      <c r="E78" s="262"/>
      <c r="F78" s="262"/>
      <c r="G78" s="263"/>
      <c r="H78" s="262"/>
      <c r="I78" s="262"/>
      <c r="J78" s="262"/>
      <c r="K78" s="256"/>
    </row>
    <row r="79" s="1" customFormat="1" ht="15" customHeight="1">
      <c r="B79" s="254"/>
      <c r="C79" s="242" t="s">
        <v>52</v>
      </c>
      <c r="D79" s="264"/>
      <c r="E79" s="264"/>
      <c r="F79" s="265" t="s">
        <v>348</v>
      </c>
      <c r="G79" s="266"/>
      <c r="H79" s="242" t="s">
        <v>349</v>
      </c>
      <c r="I79" s="242" t="s">
        <v>350</v>
      </c>
      <c r="J79" s="242">
        <v>20</v>
      </c>
      <c r="K79" s="256"/>
    </row>
    <row r="80" s="1" customFormat="1" ht="15" customHeight="1">
      <c r="B80" s="254"/>
      <c r="C80" s="242" t="s">
        <v>351</v>
      </c>
      <c r="D80" s="242"/>
      <c r="E80" s="242"/>
      <c r="F80" s="265" t="s">
        <v>348</v>
      </c>
      <c r="G80" s="266"/>
      <c r="H80" s="242" t="s">
        <v>352</v>
      </c>
      <c r="I80" s="242" t="s">
        <v>350</v>
      </c>
      <c r="J80" s="242">
        <v>120</v>
      </c>
      <c r="K80" s="256"/>
    </row>
    <row r="81" s="1" customFormat="1" ht="15" customHeight="1">
      <c r="B81" s="267"/>
      <c r="C81" s="242" t="s">
        <v>353</v>
      </c>
      <c r="D81" s="242"/>
      <c r="E81" s="242"/>
      <c r="F81" s="265" t="s">
        <v>354</v>
      </c>
      <c r="G81" s="266"/>
      <c r="H81" s="242" t="s">
        <v>355</v>
      </c>
      <c r="I81" s="242" t="s">
        <v>350</v>
      </c>
      <c r="J81" s="242">
        <v>50</v>
      </c>
      <c r="K81" s="256"/>
    </row>
    <row r="82" s="1" customFormat="1" ht="15" customHeight="1">
      <c r="B82" s="267"/>
      <c r="C82" s="242" t="s">
        <v>356</v>
      </c>
      <c r="D82" s="242"/>
      <c r="E82" s="242"/>
      <c r="F82" s="265" t="s">
        <v>348</v>
      </c>
      <c r="G82" s="266"/>
      <c r="H82" s="242" t="s">
        <v>357</v>
      </c>
      <c r="I82" s="242" t="s">
        <v>358</v>
      </c>
      <c r="J82" s="242"/>
      <c r="K82" s="256"/>
    </row>
    <row r="83" s="1" customFormat="1" ht="15" customHeight="1">
      <c r="B83" s="267"/>
      <c r="C83" s="268" t="s">
        <v>359</v>
      </c>
      <c r="D83" s="268"/>
      <c r="E83" s="268"/>
      <c r="F83" s="269" t="s">
        <v>354</v>
      </c>
      <c r="G83" s="268"/>
      <c r="H83" s="268" t="s">
        <v>360</v>
      </c>
      <c r="I83" s="268" t="s">
        <v>350</v>
      </c>
      <c r="J83" s="268">
        <v>15</v>
      </c>
      <c r="K83" s="256"/>
    </row>
    <row r="84" s="1" customFormat="1" ht="15" customHeight="1">
      <c r="B84" s="267"/>
      <c r="C84" s="268" t="s">
        <v>361</v>
      </c>
      <c r="D84" s="268"/>
      <c r="E84" s="268"/>
      <c r="F84" s="269" t="s">
        <v>354</v>
      </c>
      <c r="G84" s="268"/>
      <c r="H84" s="268" t="s">
        <v>362</v>
      </c>
      <c r="I84" s="268" t="s">
        <v>350</v>
      </c>
      <c r="J84" s="268">
        <v>15</v>
      </c>
      <c r="K84" s="256"/>
    </row>
    <row r="85" s="1" customFormat="1" ht="15" customHeight="1">
      <c r="B85" s="267"/>
      <c r="C85" s="268" t="s">
        <v>363</v>
      </c>
      <c r="D85" s="268"/>
      <c r="E85" s="268"/>
      <c r="F85" s="269" t="s">
        <v>354</v>
      </c>
      <c r="G85" s="268"/>
      <c r="H85" s="268" t="s">
        <v>364</v>
      </c>
      <c r="I85" s="268" t="s">
        <v>350</v>
      </c>
      <c r="J85" s="268">
        <v>20</v>
      </c>
      <c r="K85" s="256"/>
    </row>
    <row r="86" s="1" customFormat="1" ht="15" customHeight="1">
      <c r="B86" s="267"/>
      <c r="C86" s="268" t="s">
        <v>365</v>
      </c>
      <c r="D86" s="268"/>
      <c r="E86" s="268"/>
      <c r="F86" s="269" t="s">
        <v>354</v>
      </c>
      <c r="G86" s="268"/>
      <c r="H86" s="268" t="s">
        <v>366</v>
      </c>
      <c r="I86" s="268" t="s">
        <v>350</v>
      </c>
      <c r="J86" s="268">
        <v>20</v>
      </c>
      <c r="K86" s="256"/>
    </row>
    <row r="87" s="1" customFormat="1" ht="15" customHeight="1">
      <c r="B87" s="267"/>
      <c r="C87" s="242" t="s">
        <v>367</v>
      </c>
      <c r="D87" s="242"/>
      <c r="E87" s="242"/>
      <c r="F87" s="265" t="s">
        <v>354</v>
      </c>
      <c r="G87" s="266"/>
      <c r="H87" s="242" t="s">
        <v>368</v>
      </c>
      <c r="I87" s="242" t="s">
        <v>350</v>
      </c>
      <c r="J87" s="242">
        <v>50</v>
      </c>
      <c r="K87" s="256"/>
    </row>
    <row r="88" s="1" customFormat="1" ht="15" customHeight="1">
      <c r="B88" s="267"/>
      <c r="C88" s="242" t="s">
        <v>369</v>
      </c>
      <c r="D88" s="242"/>
      <c r="E88" s="242"/>
      <c r="F88" s="265" t="s">
        <v>354</v>
      </c>
      <c r="G88" s="266"/>
      <c r="H88" s="242" t="s">
        <v>370</v>
      </c>
      <c r="I88" s="242" t="s">
        <v>350</v>
      </c>
      <c r="J88" s="242">
        <v>20</v>
      </c>
      <c r="K88" s="256"/>
    </row>
    <row r="89" s="1" customFormat="1" ht="15" customHeight="1">
      <c r="B89" s="267"/>
      <c r="C89" s="242" t="s">
        <v>371</v>
      </c>
      <c r="D89" s="242"/>
      <c r="E89" s="242"/>
      <c r="F89" s="265" t="s">
        <v>354</v>
      </c>
      <c r="G89" s="266"/>
      <c r="H89" s="242" t="s">
        <v>372</v>
      </c>
      <c r="I89" s="242" t="s">
        <v>350</v>
      </c>
      <c r="J89" s="242">
        <v>20</v>
      </c>
      <c r="K89" s="256"/>
    </row>
    <row r="90" s="1" customFormat="1" ht="15" customHeight="1">
      <c r="B90" s="267"/>
      <c r="C90" s="242" t="s">
        <v>373</v>
      </c>
      <c r="D90" s="242"/>
      <c r="E90" s="242"/>
      <c r="F90" s="265" t="s">
        <v>354</v>
      </c>
      <c r="G90" s="266"/>
      <c r="H90" s="242" t="s">
        <v>374</v>
      </c>
      <c r="I90" s="242" t="s">
        <v>350</v>
      </c>
      <c r="J90" s="242">
        <v>50</v>
      </c>
      <c r="K90" s="256"/>
    </row>
    <row r="91" s="1" customFormat="1" ht="15" customHeight="1">
      <c r="B91" s="267"/>
      <c r="C91" s="242" t="s">
        <v>375</v>
      </c>
      <c r="D91" s="242"/>
      <c r="E91" s="242"/>
      <c r="F91" s="265" t="s">
        <v>354</v>
      </c>
      <c r="G91" s="266"/>
      <c r="H91" s="242" t="s">
        <v>375</v>
      </c>
      <c r="I91" s="242" t="s">
        <v>350</v>
      </c>
      <c r="J91" s="242">
        <v>50</v>
      </c>
      <c r="K91" s="256"/>
    </row>
    <row r="92" s="1" customFormat="1" ht="15" customHeight="1">
      <c r="B92" s="267"/>
      <c r="C92" s="242" t="s">
        <v>376</v>
      </c>
      <c r="D92" s="242"/>
      <c r="E92" s="242"/>
      <c r="F92" s="265" t="s">
        <v>354</v>
      </c>
      <c r="G92" s="266"/>
      <c r="H92" s="242" t="s">
        <v>377</v>
      </c>
      <c r="I92" s="242" t="s">
        <v>350</v>
      </c>
      <c r="J92" s="242">
        <v>255</v>
      </c>
      <c r="K92" s="256"/>
    </row>
    <row r="93" s="1" customFormat="1" ht="15" customHeight="1">
      <c r="B93" s="267"/>
      <c r="C93" s="242" t="s">
        <v>378</v>
      </c>
      <c r="D93" s="242"/>
      <c r="E93" s="242"/>
      <c r="F93" s="265" t="s">
        <v>348</v>
      </c>
      <c r="G93" s="266"/>
      <c r="H93" s="242" t="s">
        <v>379</v>
      </c>
      <c r="I93" s="242" t="s">
        <v>380</v>
      </c>
      <c r="J93" s="242"/>
      <c r="K93" s="256"/>
    </row>
    <row r="94" s="1" customFormat="1" ht="15" customHeight="1">
      <c r="B94" s="267"/>
      <c r="C94" s="242" t="s">
        <v>381</v>
      </c>
      <c r="D94" s="242"/>
      <c r="E94" s="242"/>
      <c r="F94" s="265" t="s">
        <v>348</v>
      </c>
      <c r="G94" s="266"/>
      <c r="H94" s="242" t="s">
        <v>382</v>
      </c>
      <c r="I94" s="242" t="s">
        <v>383</v>
      </c>
      <c r="J94" s="242"/>
      <c r="K94" s="256"/>
    </row>
    <row r="95" s="1" customFormat="1" ht="15" customHeight="1">
      <c r="B95" s="267"/>
      <c r="C95" s="242" t="s">
        <v>384</v>
      </c>
      <c r="D95" s="242"/>
      <c r="E95" s="242"/>
      <c r="F95" s="265" t="s">
        <v>348</v>
      </c>
      <c r="G95" s="266"/>
      <c r="H95" s="242" t="s">
        <v>384</v>
      </c>
      <c r="I95" s="242" t="s">
        <v>383</v>
      </c>
      <c r="J95" s="242"/>
      <c r="K95" s="256"/>
    </row>
    <row r="96" s="1" customFormat="1" ht="15" customHeight="1">
      <c r="B96" s="267"/>
      <c r="C96" s="242" t="s">
        <v>37</v>
      </c>
      <c r="D96" s="242"/>
      <c r="E96" s="242"/>
      <c r="F96" s="265" t="s">
        <v>348</v>
      </c>
      <c r="G96" s="266"/>
      <c r="H96" s="242" t="s">
        <v>385</v>
      </c>
      <c r="I96" s="242" t="s">
        <v>383</v>
      </c>
      <c r="J96" s="242"/>
      <c r="K96" s="256"/>
    </row>
    <row r="97" s="1" customFormat="1" ht="15" customHeight="1">
      <c r="B97" s="267"/>
      <c r="C97" s="242" t="s">
        <v>47</v>
      </c>
      <c r="D97" s="242"/>
      <c r="E97" s="242"/>
      <c r="F97" s="265" t="s">
        <v>348</v>
      </c>
      <c r="G97" s="266"/>
      <c r="H97" s="242" t="s">
        <v>386</v>
      </c>
      <c r="I97" s="242" t="s">
        <v>383</v>
      </c>
      <c r="J97" s="242"/>
      <c r="K97" s="256"/>
    </row>
    <row r="98" s="1" customFormat="1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s="1" customFormat="1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s="1" customFormat="1" ht="18.75" customHeight="1"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</row>
    <row r="101" s="1" customFormat="1" ht="7.5" customHeight="1">
      <c r="B101" s="251"/>
      <c r="C101" s="252"/>
      <c r="D101" s="252"/>
      <c r="E101" s="252"/>
      <c r="F101" s="252"/>
      <c r="G101" s="252"/>
      <c r="H101" s="252"/>
      <c r="I101" s="252"/>
      <c r="J101" s="252"/>
      <c r="K101" s="253"/>
    </row>
    <row r="102" s="1" customFormat="1" ht="45" customHeight="1">
      <c r="B102" s="254"/>
      <c r="C102" s="255" t="s">
        <v>387</v>
      </c>
      <c r="D102" s="255"/>
      <c r="E102" s="255"/>
      <c r="F102" s="255"/>
      <c r="G102" s="255"/>
      <c r="H102" s="255"/>
      <c r="I102" s="255"/>
      <c r="J102" s="255"/>
      <c r="K102" s="256"/>
    </row>
    <row r="103" s="1" customFormat="1" ht="17.25" customHeight="1">
      <c r="B103" s="254"/>
      <c r="C103" s="257" t="s">
        <v>342</v>
      </c>
      <c r="D103" s="257"/>
      <c r="E103" s="257"/>
      <c r="F103" s="257" t="s">
        <v>343</v>
      </c>
      <c r="G103" s="258"/>
      <c r="H103" s="257" t="s">
        <v>53</v>
      </c>
      <c r="I103" s="257" t="s">
        <v>56</v>
      </c>
      <c r="J103" s="257" t="s">
        <v>344</v>
      </c>
      <c r="K103" s="256"/>
    </row>
    <row r="104" s="1" customFormat="1" ht="17.25" customHeight="1">
      <c r="B104" s="254"/>
      <c r="C104" s="259" t="s">
        <v>345</v>
      </c>
      <c r="D104" s="259"/>
      <c r="E104" s="259"/>
      <c r="F104" s="260" t="s">
        <v>346</v>
      </c>
      <c r="G104" s="261"/>
      <c r="H104" s="259"/>
      <c r="I104" s="259"/>
      <c r="J104" s="259" t="s">
        <v>347</v>
      </c>
      <c r="K104" s="256"/>
    </row>
    <row r="105" s="1" customFormat="1" ht="5.25" customHeight="1">
      <c r="B105" s="254"/>
      <c r="C105" s="257"/>
      <c r="D105" s="257"/>
      <c r="E105" s="257"/>
      <c r="F105" s="257"/>
      <c r="G105" s="275"/>
      <c r="H105" s="257"/>
      <c r="I105" s="257"/>
      <c r="J105" s="257"/>
      <c r="K105" s="256"/>
    </row>
    <row r="106" s="1" customFormat="1" ht="15" customHeight="1">
      <c r="B106" s="254"/>
      <c r="C106" s="242" t="s">
        <v>52</v>
      </c>
      <c r="D106" s="264"/>
      <c r="E106" s="264"/>
      <c r="F106" s="265" t="s">
        <v>348</v>
      </c>
      <c r="G106" s="242"/>
      <c r="H106" s="242" t="s">
        <v>388</v>
      </c>
      <c r="I106" s="242" t="s">
        <v>350</v>
      </c>
      <c r="J106" s="242">
        <v>20</v>
      </c>
      <c r="K106" s="256"/>
    </row>
    <row r="107" s="1" customFormat="1" ht="15" customHeight="1">
      <c r="B107" s="254"/>
      <c r="C107" s="242" t="s">
        <v>351</v>
      </c>
      <c r="D107" s="242"/>
      <c r="E107" s="242"/>
      <c r="F107" s="265" t="s">
        <v>348</v>
      </c>
      <c r="G107" s="242"/>
      <c r="H107" s="242" t="s">
        <v>388</v>
      </c>
      <c r="I107" s="242" t="s">
        <v>350</v>
      </c>
      <c r="J107" s="242">
        <v>120</v>
      </c>
      <c r="K107" s="256"/>
    </row>
    <row r="108" s="1" customFormat="1" ht="15" customHeight="1">
      <c r="B108" s="267"/>
      <c r="C108" s="242" t="s">
        <v>353</v>
      </c>
      <c r="D108" s="242"/>
      <c r="E108" s="242"/>
      <c r="F108" s="265" t="s">
        <v>354</v>
      </c>
      <c r="G108" s="242"/>
      <c r="H108" s="242" t="s">
        <v>388</v>
      </c>
      <c r="I108" s="242" t="s">
        <v>350</v>
      </c>
      <c r="J108" s="242">
        <v>50</v>
      </c>
      <c r="K108" s="256"/>
    </row>
    <row r="109" s="1" customFormat="1" ht="15" customHeight="1">
      <c r="B109" s="267"/>
      <c r="C109" s="242" t="s">
        <v>356</v>
      </c>
      <c r="D109" s="242"/>
      <c r="E109" s="242"/>
      <c r="F109" s="265" t="s">
        <v>348</v>
      </c>
      <c r="G109" s="242"/>
      <c r="H109" s="242" t="s">
        <v>388</v>
      </c>
      <c r="I109" s="242" t="s">
        <v>358</v>
      </c>
      <c r="J109" s="242"/>
      <c r="K109" s="256"/>
    </row>
    <row r="110" s="1" customFormat="1" ht="15" customHeight="1">
      <c r="B110" s="267"/>
      <c r="C110" s="242" t="s">
        <v>367</v>
      </c>
      <c r="D110" s="242"/>
      <c r="E110" s="242"/>
      <c r="F110" s="265" t="s">
        <v>354</v>
      </c>
      <c r="G110" s="242"/>
      <c r="H110" s="242" t="s">
        <v>388</v>
      </c>
      <c r="I110" s="242" t="s">
        <v>350</v>
      </c>
      <c r="J110" s="242">
        <v>50</v>
      </c>
      <c r="K110" s="256"/>
    </row>
    <row r="111" s="1" customFormat="1" ht="15" customHeight="1">
      <c r="B111" s="267"/>
      <c r="C111" s="242" t="s">
        <v>375</v>
      </c>
      <c r="D111" s="242"/>
      <c r="E111" s="242"/>
      <c r="F111" s="265" t="s">
        <v>354</v>
      </c>
      <c r="G111" s="242"/>
      <c r="H111" s="242" t="s">
        <v>388</v>
      </c>
      <c r="I111" s="242" t="s">
        <v>350</v>
      </c>
      <c r="J111" s="242">
        <v>50</v>
      </c>
      <c r="K111" s="256"/>
    </row>
    <row r="112" s="1" customFormat="1" ht="15" customHeight="1">
      <c r="B112" s="267"/>
      <c r="C112" s="242" t="s">
        <v>373</v>
      </c>
      <c r="D112" s="242"/>
      <c r="E112" s="242"/>
      <c r="F112" s="265" t="s">
        <v>354</v>
      </c>
      <c r="G112" s="242"/>
      <c r="H112" s="242" t="s">
        <v>388</v>
      </c>
      <c r="I112" s="242" t="s">
        <v>350</v>
      </c>
      <c r="J112" s="242">
        <v>50</v>
      </c>
      <c r="K112" s="256"/>
    </row>
    <row r="113" s="1" customFormat="1" ht="15" customHeight="1">
      <c r="B113" s="267"/>
      <c r="C113" s="242" t="s">
        <v>52</v>
      </c>
      <c r="D113" s="242"/>
      <c r="E113" s="242"/>
      <c r="F113" s="265" t="s">
        <v>348</v>
      </c>
      <c r="G113" s="242"/>
      <c r="H113" s="242" t="s">
        <v>389</v>
      </c>
      <c r="I113" s="242" t="s">
        <v>350</v>
      </c>
      <c r="J113" s="242">
        <v>20</v>
      </c>
      <c r="K113" s="256"/>
    </row>
    <row r="114" s="1" customFormat="1" ht="15" customHeight="1">
      <c r="B114" s="267"/>
      <c r="C114" s="242" t="s">
        <v>390</v>
      </c>
      <c r="D114" s="242"/>
      <c r="E114" s="242"/>
      <c r="F114" s="265" t="s">
        <v>348</v>
      </c>
      <c r="G114" s="242"/>
      <c r="H114" s="242" t="s">
        <v>391</v>
      </c>
      <c r="I114" s="242" t="s">
        <v>350</v>
      </c>
      <c r="J114" s="242">
        <v>120</v>
      </c>
      <c r="K114" s="256"/>
    </row>
    <row r="115" s="1" customFormat="1" ht="15" customHeight="1">
      <c r="B115" s="267"/>
      <c r="C115" s="242" t="s">
        <v>37</v>
      </c>
      <c r="D115" s="242"/>
      <c r="E115" s="242"/>
      <c r="F115" s="265" t="s">
        <v>348</v>
      </c>
      <c r="G115" s="242"/>
      <c r="H115" s="242" t="s">
        <v>392</v>
      </c>
      <c r="I115" s="242" t="s">
        <v>383</v>
      </c>
      <c r="J115" s="242"/>
      <c r="K115" s="256"/>
    </row>
    <row r="116" s="1" customFormat="1" ht="15" customHeight="1">
      <c r="B116" s="267"/>
      <c r="C116" s="242" t="s">
        <v>47</v>
      </c>
      <c r="D116" s="242"/>
      <c r="E116" s="242"/>
      <c r="F116" s="265" t="s">
        <v>348</v>
      </c>
      <c r="G116" s="242"/>
      <c r="H116" s="242" t="s">
        <v>393</v>
      </c>
      <c r="I116" s="242" t="s">
        <v>383</v>
      </c>
      <c r="J116" s="242"/>
      <c r="K116" s="256"/>
    </row>
    <row r="117" s="1" customFormat="1" ht="15" customHeight="1">
      <c r="B117" s="267"/>
      <c r="C117" s="242" t="s">
        <v>56</v>
      </c>
      <c r="D117" s="242"/>
      <c r="E117" s="242"/>
      <c r="F117" s="265" t="s">
        <v>348</v>
      </c>
      <c r="G117" s="242"/>
      <c r="H117" s="242" t="s">
        <v>394</v>
      </c>
      <c r="I117" s="242" t="s">
        <v>395</v>
      </c>
      <c r="J117" s="242"/>
      <c r="K117" s="256"/>
    </row>
    <row r="118" s="1" customFormat="1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s="1" customFormat="1" ht="18.75" customHeight="1">
      <c r="B119" s="277"/>
      <c r="C119" s="278"/>
      <c r="D119" s="278"/>
      <c r="E119" s="278"/>
      <c r="F119" s="279"/>
      <c r="G119" s="278"/>
      <c r="H119" s="278"/>
      <c r="I119" s="278"/>
      <c r="J119" s="278"/>
      <c r="K119" s="277"/>
    </row>
    <row r="120" s="1" customFormat="1" ht="18.75" customHeight="1">
      <c r="B120" s="250"/>
      <c r="C120" s="250"/>
      <c r="D120" s="250"/>
      <c r="E120" s="250"/>
      <c r="F120" s="250"/>
      <c r="G120" s="250"/>
      <c r="H120" s="250"/>
      <c r="I120" s="250"/>
      <c r="J120" s="250"/>
      <c r="K120" s="250"/>
    </row>
    <row r="121" s="1" customFormat="1" ht="7.5" customHeight="1">
      <c r="B121" s="280"/>
      <c r="C121" s="281"/>
      <c r="D121" s="281"/>
      <c r="E121" s="281"/>
      <c r="F121" s="281"/>
      <c r="G121" s="281"/>
      <c r="H121" s="281"/>
      <c r="I121" s="281"/>
      <c r="J121" s="281"/>
      <c r="K121" s="282"/>
    </row>
    <row r="122" s="1" customFormat="1" ht="45" customHeight="1">
      <c r="B122" s="283"/>
      <c r="C122" s="233" t="s">
        <v>396</v>
      </c>
      <c r="D122" s="233"/>
      <c r="E122" s="233"/>
      <c r="F122" s="233"/>
      <c r="G122" s="233"/>
      <c r="H122" s="233"/>
      <c r="I122" s="233"/>
      <c r="J122" s="233"/>
      <c r="K122" s="284"/>
    </row>
    <row r="123" s="1" customFormat="1" ht="17.25" customHeight="1">
      <c r="B123" s="285"/>
      <c r="C123" s="257" t="s">
        <v>342</v>
      </c>
      <c r="D123" s="257"/>
      <c r="E123" s="257"/>
      <c r="F123" s="257" t="s">
        <v>343</v>
      </c>
      <c r="G123" s="258"/>
      <c r="H123" s="257" t="s">
        <v>53</v>
      </c>
      <c r="I123" s="257" t="s">
        <v>56</v>
      </c>
      <c r="J123" s="257" t="s">
        <v>344</v>
      </c>
      <c r="K123" s="286"/>
    </row>
    <row r="124" s="1" customFormat="1" ht="17.25" customHeight="1">
      <c r="B124" s="285"/>
      <c r="C124" s="259" t="s">
        <v>345</v>
      </c>
      <c r="D124" s="259"/>
      <c r="E124" s="259"/>
      <c r="F124" s="260" t="s">
        <v>346</v>
      </c>
      <c r="G124" s="261"/>
      <c r="H124" s="259"/>
      <c r="I124" s="259"/>
      <c r="J124" s="259" t="s">
        <v>347</v>
      </c>
      <c r="K124" s="286"/>
    </row>
    <row r="125" s="1" customFormat="1" ht="5.25" customHeight="1">
      <c r="B125" s="287"/>
      <c r="C125" s="262"/>
      <c r="D125" s="262"/>
      <c r="E125" s="262"/>
      <c r="F125" s="262"/>
      <c r="G125" s="288"/>
      <c r="H125" s="262"/>
      <c r="I125" s="262"/>
      <c r="J125" s="262"/>
      <c r="K125" s="289"/>
    </row>
    <row r="126" s="1" customFormat="1" ht="15" customHeight="1">
      <c r="B126" s="287"/>
      <c r="C126" s="242" t="s">
        <v>351</v>
      </c>
      <c r="D126" s="264"/>
      <c r="E126" s="264"/>
      <c r="F126" s="265" t="s">
        <v>348</v>
      </c>
      <c r="G126" s="242"/>
      <c r="H126" s="242" t="s">
        <v>388</v>
      </c>
      <c r="I126" s="242" t="s">
        <v>350</v>
      </c>
      <c r="J126" s="242">
        <v>120</v>
      </c>
      <c r="K126" s="290"/>
    </row>
    <row r="127" s="1" customFormat="1" ht="15" customHeight="1">
      <c r="B127" s="287"/>
      <c r="C127" s="242" t="s">
        <v>397</v>
      </c>
      <c r="D127" s="242"/>
      <c r="E127" s="242"/>
      <c r="F127" s="265" t="s">
        <v>348</v>
      </c>
      <c r="G127" s="242"/>
      <c r="H127" s="242" t="s">
        <v>398</v>
      </c>
      <c r="I127" s="242" t="s">
        <v>350</v>
      </c>
      <c r="J127" s="242" t="s">
        <v>399</v>
      </c>
      <c r="K127" s="290"/>
    </row>
    <row r="128" s="1" customFormat="1" ht="15" customHeight="1">
      <c r="B128" s="287"/>
      <c r="C128" s="242" t="s">
        <v>296</v>
      </c>
      <c r="D128" s="242"/>
      <c r="E128" s="242"/>
      <c r="F128" s="265" t="s">
        <v>348</v>
      </c>
      <c r="G128" s="242"/>
      <c r="H128" s="242" t="s">
        <v>400</v>
      </c>
      <c r="I128" s="242" t="s">
        <v>350</v>
      </c>
      <c r="J128" s="242" t="s">
        <v>399</v>
      </c>
      <c r="K128" s="290"/>
    </row>
    <row r="129" s="1" customFormat="1" ht="15" customHeight="1">
      <c r="B129" s="287"/>
      <c r="C129" s="242" t="s">
        <v>359</v>
      </c>
      <c r="D129" s="242"/>
      <c r="E129" s="242"/>
      <c r="F129" s="265" t="s">
        <v>354</v>
      </c>
      <c r="G129" s="242"/>
      <c r="H129" s="242" t="s">
        <v>360</v>
      </c>
      <c r="I129" s="242" t="s">
        <v>350</v>
      </c>
      <c r="J129" s="242">
        <v>15</v>
      </c>
      <c r="K129" s="290"/>
    </row>
    <row r="130" s="1" customFormat="1" ht="15" customHeight="1">
      <c r="B130" s="287"/>
      <c r="C130" s="268" t="s">
        <v>361</v>
      </c>
      <c r="D130" s="268"/>
      <c r="E130" s="268"/>
      <c r="F130" s="269" t="s">
        <v>354</v>
      </c>
      <c r="G130" s="268"/>
      <c r="H130" s="268" t="s">
        <v>362</v>
      </c>
      <c r="I130" s="268" t="s">
        <v>350</v>
      </c>
      <c r="J130" s="268">
        <v>15</v>
      </c>
      <c r="K130" s="290"/>
    </row>
    <row r="131" s="1" customFormat="1" ht="15" customHeight="1">
      <c r="B131" s="287"/>
      <c r="C131" s="268" t="s">
        <v>363</v>
      </c>
      <c r="D131" s="268"/>
      <c r="E131" s="268"/>
      <c r="F131" s="269" t="s">
        <v>354</v>
      </c>
      <c r="G131" s="268"/>
      <c r="H131" s="268" t="s">
        <v>364</v>
      </c>
      <c r="I131" s="268" t="s">
        <v>350</v>
      </c>
      <c r="J131" s="268">
        <v>20</v>
      </c>
      <c r="K131" s="290"/>
    </row>
    <row r="132" s="1" customFormat="1" ht="15" customHeight="1">
      <c r="B132" s="287"/>
      <c r="C132" s="268" t="s">
        <v>365</v>
      </c>
      <c r="D132" s="268"/>
      <c r="E132" s="268"/>
      <c r="F132" s="269" t="s">
        <v>354</v>
      </c>
      <c r="G132" s="268"/>
      <c r="H132" s="268" t="s">
        <v>366</v>
      </c>
      <c r="I132" s="268" t="s">
        <v>350</v>
      </c>
      <c r="J132" s="268">
        <v>20</v>
      </c>
      <c r="K132" s="290"/>
    </row>
    <row r="133" s="1" customFormat="1" ht="15" customHeight="1">
      <c r="B133" s="287"/>
      <c r="C133" s="242" t="s">
        <v>353</v>
      </c>
      <c r="D133" s="242"/>
      <c r="E133" s="242"/>
      <c r="F133" s="265" t="s">
        <v>354</v>
      </c>
      <c r="G133" s="242"/>
      <c r="H133" s="242" t="s">
        <v>388</v>
      </c>
      <c r="I133" s="242" t="s">
        <v>350</v>
      </c>
      <c r="J133" s="242">
        <v>50</v>
      </c>
      <c r="K133" s="290"/>
    </row>
    <row r="134" s="1" customFormat="1" ht="15" customHeight="1">
      <c r="B134" s="287"/>
      <c r="C134" s="242" t="s">
        <v>367</v>
      </c>
      <c r="D134" s="242"/>
      <c r="E134" s="242"/>
      <c r="F134" s="265" t="s">
        <v>354</v>
      </c>
      <c r="G134" s="242"/>
      <c r="H134" s="242" t="s">
        <v>388</v>
      </c>
      <c r="I134" s="242" t="s">
        <v>350</v>
      </c>
      <c r="J134" s="242">
        <v>50</v>
      </c>
      <c r="K134" s="290"/>
    </row>
    <row r="135" s="1" customFormat="1" ht="15" customHeight="1">
      <c r="B135" s="287"/>
      <c r="C135" s="242" t="s">
        <v>373</v>
      </c>
      <c r="D135" s="242"/>
      <c r="E135" s="242"/>
      <c r="F135" s="265" t="s">
        <v>354</v>
      </c>
      <c r="G135" s="242"/>
      <c r="H135" s="242" t="s">
        <v>388</v>
      </c>
      <c r="I135" s="242" t="s">
        <v>350</v>
      </c>
      <c r="J135" s="242">
        <v>50</v>
      </c>
      <c r="K135" s="290"/>
    </row>
    <row r="136" s="1" customFormat="1" ht="15" customHeight="1">
      <c r="B136" s="287"/>
      <c r="C136" s="242" t="s">
        <v>375</v>
      </c>
      <c r="D136" s="242"/>
      <c r="E136" s="242"/>
      <c r="F136" s="265" t="s">
        <v>354</v>
      </c>
      <c r="G136" s="242"/>
      <c r="H136" s="242" t="s">
        <v>388</v>
      </c>
      <c r="I136" s="242" t="s">
        <v>350</v>
      </c>
      <c r="J136" s="242">
        <v>50</v>
      </c>
      <c r="K136" s="290"/>
    </row>
    <row r="137" s="1" customFormat="1" ht="15" customHeight="1">
      <c r="B137" s="287"/>
      <c r="C137" s="242" t="s">
        <v>376</v>
      </c>
      <c r="D137" s="242"/>
      <c r="E137" s="242"/>
      <c r="F137" s="265" t="s">
        <v>354</v>
      </c>
      <c r="G137" s="242"/>
      <c r="H137" s="242" t="s">
        <v>401</v>
      </c>
      <c r="I137" s="242" t="s">
        <v>350</v>
      </c>
      <c r="J137" s="242">
        <v>255</v>
      </c>
      <c r="K137" s="290"/>
    </row>
    <row r="138" s="1" customFormat="1" ht="15" customHeight="1">
      <c r="B138" s="287"/>
      <c r="C138" s="242" t="s">
        <v>378</v>
      </c>
      <c r="D138" s="242"/>
      <c r="E138" s="242"/>
      <c r="F138" s="265" t="s">
        <v>348</v>
      </c>
      <c r="G138" s="242"/>
      <c r="H138" s="242" t="s">
        <v>402</v>
      </c>
      <c r="I138" s="242" t="s">
        <v>380</v>
      </c>
      <c r="J138" s="242"/>
      <c r="K138" s="290"/>
    </row>
    <row r="139" s="1" customFormat="1" ht="15" customHeight="1">
      <c r="B139" s="287"/>
      <c r="C139" s="242" t="s">
        <v>381</v>
      </c>
      <c r="D139" s="242"/>
      <c r="E139" s="242"/>
      <c r="F139" s="265" t="s">
        <v>348</v>
      </c>
      <c r="G139" s="242"/>
      <c r="H139" s="242" t="s">
        <v>403</v>
      </c>
      <c r="I139" s="242" t="s">
        <v>383</v>
      </c>
      <c r="J139" s="242"/>
      <c r="K139" s="290"/>
    </row>
    <row r="140" s="1" customFormat="1" ht="15" customHeight="1">
      <c r="B140" s="287"/>
      <c r="C140" s="242" t="s">
        <v>384</v>
      </c>
      <c r="D140" s="242"/>
      <c r="E140" s="242"/>
      <c r="F140" s="265" t="s">
        <v>348</v>
      </c>
      <c r="G140" s="242"/>
      <c r="H140" s="242" t="s">
        <v>384</v>
      </c>
      <c r="I140" s="242" t="s">
        <v>383</v>
      </c>
      <c r="J140" s="242"/>
      <c r="K140" s="290"/>
    </row>
    <row r="141" s="1" customFormat="1" ht="15" customHeight="1">
      <c r="B141" s="287"/>
      <c r="C141" s="242" t="s">
        <v>37</v>
      </c>
      <c r="D141" s="242"/>
      <c r="E141" s="242"/>
      <c r="F141" s="265" t="s">
        <v>348</v>
      </c>
      <c r="G141" s="242"/>
      <c r="H141" s="242" t="s">
        <v>404</v>
      </c>
      <c r="I141" s="242" t="s">
        <v>383</v>
      </c>
      <c r="J141" s="242"/>
      <c r="K141" s="290"/>
    </row>
    <row r="142" s="1" customFormat="1" ht="15" customHeight="1">
      <c r="B142" s="287"/>
      <c r="C142" s="242" t="s">
        <v>405</v>
      </c>
      <c r="D142" s="242"/>
      <c r="E142" s="242"/>
      <c r="F142" s="265" t="s">
        <v>348</v>
      </c>
      <c r="G142" s="242"/>
      <c r="H142" s="242" t="s">
        <v>406</v>
      </c>
      <c r="I142" s="242" t="s">
        <v>383</v>
      </c>
      <c r="J142" s="242"/>
      <c r="K142" s="290"/>
    </row>
    <row r="143" s="1" customFormat="1" ht="15" customHeight="1">
      <c r="B143" s="291"/>
      <c r="C143" s="292"/>
      <c r="D143" s="292"/>
      <c r="E143" s="292"/>
      <c r="F143" s="292"/>
      <c r="G143" s="292"/>
      <c r="H143" s="292"/>
      <c r="I143" s="292"/>
      <c r="J143" s="292"/>
      <c r="K143" s="293"/>
    </row>
    <row r="144" s="1" customFormat="1" ht="18.75" customHeight="1">
      <c r="B144" s="278"/>
      <c r="C144" s="278"/>
      <c r="D144" s="278"/>
      <c r="E144" s="278"/>
      <c r="F144" s="279"/>
      <c r="G144" s="278"/>
      <c r="H144" s="278"/>
      <c r="I144" s="278"/>
      <c r="J144" s="278"/>
      <c r="K144" s="278"/>
    </row>
    <row r="145" s="1" customFormat="1" ht="18.75" customHeight="1">
      <c r="B145" s="250"/>
      <c r="C145" s="250"/>
      <c r="D145" s="250"/>
      <c r="E145" s="250"/>
      <c r="F145" s="250"/>
      <c r="G145" s="250"/>
      <c r="H145" s="250"/>
      <c r="I145" s="250"/>
      <c r="J145" s="250"/>
      <c r="K145" s="250"/>
    </row>
    <row r="146" s="1" customFormat="1" ht="7.5" customHeight="1">
      <c r="B146" s="251"/>
      <c r="C146" s="252"/>
      <c r="D146" s="252"/>
      <c r="E146" s="252"/>
      <c r="F146" s="252"/>
      <c r="G146" s="252"/>
      <c r="H146" s="252"/>
      <c r="I146" s="252"/>
      <c r="J146" s="252"/>
      <c r="K146" s="253"/>
    </row>
    <row r="147" s="1" customFormat="1" ht="45" customHeight="1">
      <c r="B147" s="254"/>
      <c r="C147" s="255" t="s">
        <v>407</v>
      </c>
      <c r="D147" s="255"/>
      <c r="E147" s="255"/>
      <c r="F147" s="255"/>
      <c r="G147" s="255"/>
      <c r="H147" s="255"/>
      <c r="I147" s="255"/>
      <c r="J147" s="255"/>
      <c r="K147" s="256"/>
    </row>
    <row r="148" s="1" customFormat="1" ht="17.25" customHeight="1">
      <c r="B148" s="254"/>
      <c r="C148" s="257" t="s">
        <v>342</v>
      </c>
      <c r="D148" s="257"/>
      <c r="E148" s="257"/>
      <c r="F148" s="257" t="s">
        <v>343</v>
      </c>
      <c r="G148" s="258"/>
      <c r="H148" s="257" t="s">
        <v>53</v>
      </c>
      <c r="I148" s="257" t="s">
        <v>56</v>
      </c>
      <c r="J148" s="257" t="s">
        <v>344</v>
      </c>
      <c r="K148" s="256"/>
    </row>
    <row r="149" s="1" customFormat="1" ht="17.25" customHeight="1">
      <c r="B149" s="254"/>
      <c r="C149" s="259" t="s">
        <v>345</v>
      </c>
      <c r="D149" s="259"/>
      <c r="E149" s="259"/>
      <c r="F149" s="260" t="s">
        <v>346</v>
      </c>
      <c r="G149" s="261"/>
      <c r="H149" s="259"/>
      <c r="I149" s="259"/>
      <c r="J149" s="259" t="s">
        <v>347</v>
      </c>
      <c r="K149" s="256"/>
    </row>
    <row r="150" s="1" customFormat="1" ht="5.25" customHeight="1">
      <c r="B150" s="267"/>
      <c r="C150" s="262"/>
      <c r="D150" s="262"/>
      <c r="E150" s="262"/>
      <c r="F150" s="262"/>
      <c r="G150" s="263"/>
      <c r="H150" s="262"/>
      <c r="I150" s="262"/>
      <c r="J150" s="262"/>
      <c r="K150" s="290"/>
    </row>
    <row r="151" s="1" customFormat="1" ht="15" customHeight="1">
      <c r="B151" s="267"/>
      <c r="C151" s="294" t="s">
        <v>351</v>
      </c>
      <c r="D151" s="242"/>
      <c r="E151" s="242"/>
      <c r="F151" s="295" t="s">
        <v>348</v>
      </c>
      <c r="G151" s="242"/>
      <c r="H151" s="294" t="s">
        <v>388</v>
      </c>
      <c r="I151" s="294" t="s">
        <v>350</v>
      </c>
      <c r="J151" s="294">
        <v>120</v>
      </c>
      <c r="K151" s="290"/>
    </row>
    <row r="152" s="1" customFormat="1" ht="15" customHeight="1">
      <c r="B152" s="267"/>
      <c r="C152" s="294" t="s">
        <v>397</v>
      </c>
      <c r="D152" s="242"/>
      <c r="E152" s="242"/>
      <c r="F152" s="295" t="s">
        <v>348</v>
      </c>
      <c r="G152" s="242"/>
      <c r="H152" s="294" t="s">
        <v>408</v>
      </c>
      <c r="I152" s="294" t="s">
        <v>350</v>
      </c>
      <c r="J152" s="294" t="s">
        <v>399</v>
      </c>
      <c r="K152" s="290"/>
    </row>
    <row r="153" s="1" customFormat="1" ht="15" customHeight="1">
      <c r="B153" s="267"/>
      <c r="C153" s="294" t="s">
        <v>296</v>
      </c>
      <c r="D153" s="242"/>
      <c r="E153" s="242"/>
      <c r="F153" s="295" t="s">
        <v>348</v>
      </c>
      <c r="G153" s="242"/>
      <c r="H153" s="294" t="s">
        <v>409</v>
      </c>
      <c r="I153" s="294" t="s">
        <v>350</v>
      </c>
      <c r="J153" s="294" t="s">
        <v>399</v>
      </c>
      <c r="K153" s="290"/>
    </row>
    <row r="154" s="1" customFormat="1" ht="15" customHeight="1">
      <c r="B154" s="267"/>
      <c r="C154" s="294" t="s">
        <v>353</v>
      </c>
      <c r="D154" s="242"/>
      <c r="E154" s="242"/>
      <c r="F154" s="295" t="s">
        <v>354</v>
      </c>
      <c r="G154" s="242"/>
      <c r="H154" s="294" t="s">
        <v>388</v>
      </c>
      <c r="I154" s="294" t="s">
        <v>350</v>
      </c>
      <c r="J154" s="294">
        <v>50</v>
      </c>
      <c r="K154" s="290"/>
    </row>
    <row r="155" s="1" customFormat="1" ht="15" customHeight="1">
      <c r="B155" s="267"/>
      <c r="C155" s="294" t="s">
        <v>356</v>
      </c>
      <c r="D155" s="242"/>
      <c r="E155" s="242"/>
      <c r="F155" s="295" t="s">
        <v>348</v>
      </c>
      <c r="G155" s="242"/>
      <c r="H155" s="294" t="s">
        <v>388</v>
      </c>
      <c r="I155" s="294" t="s">
        <v>358</v>
      </c>
      <c r="J155" s="294"/>
      <c r="K155" s="290"/>
    </row>
    <row r="156" s="1" customFormat="1" ht="15" customHeight="1">
      <c r="B156" s="267"/>
      <c r="C156" s="294" t="s">
        <v>367</v>
      </c>
      <c r="D156" s="242"/>
      <c r="E156" s="242"/>
      <c r="F156" s="295" t="s">
        <v>354</v>
      </c>
      <c r="G156" s="242"/>
      <c r="H156" s="294" t="s">
        <v>388</v>
      </c>
      <c r="I156" s="294" t="s">
        <v>350</v>
      </c>
      <c r="J156" s="294">
        <v>50</v>
      </c>
      <c r="K156" s="290"/>
    </row>
    <row r="157" s="1" customFormat="1" ht="15" customHeight="1">
      <c r="B157" s="267"/>
      <c r="C157" s="294" t="s">
        <v>375</v>
      </c>
      <c r="D157" s="242"/>
      <c r="E157" s="242"/>
      <c r="F157" s="295" t="s">
        <v>354</v>
      </c>
      <c r="G157" s="242"/>
      <c r="H157" s="294" t="s">
        <v>388</v>
      </c>
      <c r="I157" s="294" t="s">
        <v>350</v>
      </c>
      <c r="J157" s="294">
        <v>50</v>
      </c>
      <c r="K157" s="290"/>
    </row>
    <row r="158" s="1" customFormat="1" ht="15" customHeight="1">
      <c r="B158" s="267"/>
      <c r="C158" s="294" t="s">
        <v>373</v>
      </c>
      <c r="D158" s="242"/>
      <c r="E158" s="242"/>
      <c r="F158" s="295" t="s">
        <v>354</v>
      </c>
      <c r="G158" s="242"/>
      <c r="H158" s="294" t="s">
        <v>388</v>
      </c>
      <c r="I158" s="294" t="s">
        <v>350</v>
      </c>
      <c r="J158" s="294">
        <v>50</v>
      </c>
      <c r="K158" s="290"/>
    </row>
    <row r="159" s="1" customFormat="1" ht="15" customHeight="1">
      <c r="B159" s="267"/>
      <c r="C159" s="294" t="s">
        <v>81</v>
      </c>
      <c r="D159" s="242"/>
      <c r="E159" s="242"/>
      <c r="F159" s="295" t="s">
        <v>348</v>
      </c>
      <c r="G159" s="242"/>
      <c r="H159" s="294" t="s">
        <v>410</v>
      </c>
      <c r="I159" s="294" t="s">
        <v>350</v>
      </c>
      <c r="J159" s="294" t="s">
        <v>411</v>
      </c>
      <c r="K159" s="290"/>
    </row>
    <row r="160" s="1" customFormat="1" ht="15" customHeight="1">
      <c r="B160" s="267"/>
      <c r="C160" s="294" t="s">
        <v>412</v>
      </c>
      <c r="D160" s="242"/>
      <c r="E160" s="242"/>
      <c r="F160" s="295" t="s">
        <v>348</v>
      </c>
      <c r="G160" s="242"/>
      <c r="H160" s="294" t="s">
        <v>413</v>
      </c>
      <c r="I160" s="294" t="s">
        <v>383</v>
      </c>
      <c r="J160" s="294"/>
      <c r="K160" s="290"/>
    </row>
    <row r="161" s="1" customFormat="1" ht="15" customHeight="1">
      <c r="B161" s="296"/>
      <c r="C161" s="276"/>
      <c r="D161" s="276"/>
      <c r="E161" s="276"/>
      <c r="F161" s="276"/>
      <c r="G161" s="276"/>
      <c r="H161" s="276"/>
      <c r="I161" s="276"/>
      <c r="J161" s="276"/>
      <c r="K161" s="297"/>
    </row>
    <row r="162" s="1" customFormat="1" ht="18.75" customHeight="1">
      <c r="B162" s="278"/>
      <c r="C162" s="288"/>
      <c r="D162" s="288"/>
      <c r="E162" s="288"/>
      <c r="F162" s="298"/>
      <c r="G162" s="288"/>
      <c r="H162" s="288"/>
      <c r="I162" s="288"/>
      <c r="J162" s="288"/>
      <c r="K162" s="278"/>
    </row>
    <row r="163" s="1" customFormat="1" ht="18.75" customHeight="1">
      <c r="B163" s="250"/>
      <c r="C163" s="250"/>
      <c r="D163" s="250"/>
      <c r="E163" s="250"/>
      <c r="F163" s="250"/>
      <c r="G163" s="250"/>
      <c r="H163" s="250"/>
      <c r="I163" s="250"/>
      <c r="J163" s="250"/>
      <c r="K163" s="250"/>
    </row>
    <row r="164" s="1" customFormat="1" ht="7.5" customHeight="1">
      <c r="B164" s="229"/>
      <c r="C164" s="230"/>
      <c r="D164" s="230"/>
      <c r="E164" s="230"/>
      <c r="F164" s="230"/>
      <c r="G164" s="230"/>
      <c r="H164" s="230"/>
      <c r="I164" s="230"/>
      <c r="J164" s="230"/>
      <c r="K164" s="231"/>
    </row>
    <row r="165" s="1" customFormat="1" ht="45" customHeight="1">
      <c r="B165" s="232"/>
      <c r="C165" s="233" t="s">
        <v>414</v>
      </c>
      <c r="D165" s="233"/>
      <c r="E165" s="233"/>
      <c r="F165" s="233"/>
      <c r="G165" s="233"/>
      <c r="H165" s="233"/>
      <c r="I165" s="233"/>
      <c r="J165" s="233"/>
      <c r="K165" s="234"/>
    </row>
    <row r="166" s="1" customFormat="1" ht="17.25" customHeight="1">
      <c r="B166" s="232"/>
      <c r="C166" s="257" t="s">
        <v>342</v>
      </c>
      <c r="D166" s="257"/>
      <c r="E166" s="257"/>
      <c r="F166" s="257" t="s">
        <v>343</v>
      </c>
      <c r="G166" s="299"/>
      <c r="H166" s="300" t="s">
        <v>53</v>
      </c>
      <c r="I166" s="300" t="s">
        <v>56</v>
      </c>
      <c r="J166" s="257" t="s">
        <v>344</v>
      </c>
      <c r="K166" s="234"/>
    </row>
    <row r="167" s="1" customFormat="1" ht="17.25" customHeight="1">
      <c r="B167" s="235"/>
      <c r="C167" s="259" t="s">
        <v>345</v>
      </c>
      <c r="D167" s="259"/>
      <c r="E167" s="259"/>
      <c r="F167" s="260" t="s">
        <v>346</v>
      </c>
      <c r="G167" s="301"/>
      <c r="H167" s="302"/>
      <c r="I167" s="302"/>
      <c r="J167" s="259" t="s">
        <v>347</v>
      </c>
      <c r="K167" s="237"/>
    </row>
    <row r="168" s="1" customFormat="1" ht="5.25" customHeight="1">
      <c r="B168" s="267"/>
      <c r="C168" s="262"/>
      <c r="D168" s="262"/>
      <c r="E168" s="262"/>
      <c r="F168" s="262"/>
      <c r="G168" s="263"/>
      <c r="H168" s="262"/>
      <c r="I168" s="262"/>
      <c r="J168" s="262"/>
      <c r="K168" s="290"/>
    </row>
    <row r="169" s="1" customFormat="1" ht="15" customHeight="1">
      <c r="B169" s="267"/>
      <c r="C169" s="242" t="s">
        <v>351</v>
      </c>
      <c r="D169" s="242"/>
      <c r="E169" s="242"/>
      <c r="F169" s="265" t="s">
        <v>348</v>
      </c>
      <c r="G169" s="242"/>
      <c r="H169" s="242" t="s">
        <v>388</v>
      </c>
      <c r="I169" s="242" t="s">
        <v>350</v>
      </c>
      <c r="J169" s="242">
        <v>120</v>
      </c>
      <c r="K169" s="290"/>
    </row>
    <row r="170" s="1" customFormat="1" ht="15" customHeight="1">
      <c r="B170" s="267"/>
      <c r="C170" s="242" t="s">
        <v>397</v>
      </c>
      <c r="D170" s="242"/>
      <c r="E170" s="242"/>
      <c r="F170" s="265" t="s">
        <v>348</v>
      </c>
      <c r="G170" s="242"/>
      <c r="H170" s="242" t="s">
        <v>398</v>
      </c>
      <c r="I170" s="242" t="s">
        <v>350</v>
      </c>
      <c r="J170" s="242" t="s">
        <v>399</v>
      </c>
      <c r="K170" s="290"/>
    </row>
    <row r="171" s="1" customFormat="1" ht="15" customHeight="1">
      <c r="B171" s="267"/>
      <c r="C171" s="242" t="s">
        <v>296</v>
      </c>
      <c r="D171" s="242"/>
      <c r="E171" s="242"/>
      <c r="F171" s="265" t="s">
        <v>348</v>
      </c>
      <c r="G171" s="242"/>
      <c r="H171" s="242" t="s">
        <v>415</v>
      </c>
      <c r="I171" s="242" t="s">
        <v>350</v>
      </c>
      <c r="J171" s="242" t="s">
        <v>399</v>
      </c>
      <c r="K171" s="290"/>
    </row>
    <row r="172" s="1" customFormat="1" ht="15" customHeight="1">
      <c r="B172" s="267"/>
      <c r="C172" s="242" t="s">
        <v>353</v>
      </c>
      <c r="D172" s="242"/>
      <c r="E172" s="242"/>
      <c r="F172" s="265" t="s">
        <v>354</v>
      </c>
      <c r="G172" s="242"/>
      <c r="H172" s="242" t="s">
        <v>415</v>
      </c>
      <c r="I172" s="242" t="s">
        <v>350</v>
      </c>
      <c r="J172" s="242">
        <v>50</v>
      </c>
      <c r="K172" s="290"/>
    </row>
    <row r="173" s="1" customFormat="1" ht="15" customHeight="1">
      <c r="B173" s="267"/>
      <c r="C173" s="242" t="s">
        <v>356</v>
      </c>
      <c r="D173" s="242"/>
      <c r="E173" s="242"/>
      <c r="F173" s="265" t="s">
        <v>348</v>
      </c>
      <c r="G173" s="242"/>
      <c r="H173" s="242" t="s">
        <v>415</v>
      </c>
      <c r="I173" s="242" t="s">
        <v>358</v>
      </c>
      <c r="J173" s="242"/>
      <c r="K173" s="290"/>
    </row>
    <row r="174" s="1" customFormat="1" ht="15" customHeight="1">
      <c r="B174" s="267"/>
      <c r="C174" s="242" t="s">
        <v>367</v>
      </c>
      <c r="D174" s="242"/>
      <c r="E174" s="242"/>
      <c r="F174" s="265" t="s">
        <v>354</v>
      </c>
      <c r="G174" s="242"/>
      <c r="H174" s="242" t="s">
        <v>415</v>
      </c>
      <c r="I174" s="242" t="s">
        <v>350</v>
      </c>
      <c r="J174" s="242">
        <v>50</v>
      </c>
      <c r="K174" s="290"/>
    </row>
    <row r="175" s="1" customFormat="1" ht="15" customHeight="1">
      <c r="B175" s="267"/>
      <c r="C175" s="242" t="s">
        <v>375</v>
      </c>
      <c r="D175" s="242"/>
      <c r="E175" s="242"/>
      <c r="F175" s="265" t="s">
        <v>354</v>
      </c>
      <c r="G175" s="242"/>
      <c r="H175" s="242" t="s">
        <v>415</v>
      </c>
      <c r="I175" s="242" t="s">
        <v>350</v>
      </c>
      <c r="J175" s="242">
        <v>50</v>
      </c>
      <c r="K175" s="290"/>
    </row>
    <row r="176" s="1" customFormat="1" ht="15" customHeight="1">
      <c r="B176" s="267"/>
      <c r="C176" s="242" t="s">
        <v>373</v>
      </c>
      <c r="D176" s="242"/>
      <c r="E176" s="242"/>
      <c r="F176" s="265" t="s">
        <v>354</v>
      </c>
      <c r="G176" s="242"/>
      <c r="H176" s="242" t="s">
        <v>415</v>
      </c>
      <c r="I176" s="242" t="s">
        <v>350</v>
      </c>
      <c r="J176" s="242">
        <v>50</v>
      </c>
      <c r="K176" s="290"/>
    </row>
    <row r="177" s="1" customFormat="1" ht="15" customHeight="1">
      <c r="B177" s="267"/>
      <c r="C177" s="242" t="s">
        <v>93</v>
      </c>
      <c r="D177" s="242"/>
      <c r="E177" s="242"/>
      <c r="F177" s="265" t="s">
        <v>348</v>
      </c>
      <c r="G177" s="242"/>
      <c r="H177" s="242" t="s">
        <v>416</v>
      </c>
      <c r="I177" s="242" t="s">
        <v>417</v>
      </c>
      <c r="J177" s="242"/>
      <c r="K177" s="290"/>
    </row>
    <row r="178" s="1" customFormat="1" ht="15" customHeight="1">
      <c r="B178" s="267"/>
      <c r="C178" s="242" t="s">
        <v>56</v>
      </c>
      <c r="D178" s="242"/>
      <c r="E178" s="242"/>
      <c r="F178" s="265" t="s">
        <v>348</v>
      </c>
      <c r="G178" s="242"/>
      <c r="H178" s="242" t="s">
        <v>418</v>
      </c>
      <c r="I178" s="242" t="s">
        <v>419</v>
      </c>
      <c r="J178" s="242">
        <v>1</v>
      </c>
      <c r="K178" s="290"/>
    </row>
    <row r="179" s="1" customFormat="1" ht="15" customHeight="1">
      <c r="B179" s="267"/>
      <c r="C179" s="242" t="s">
        <v>52</v>
      </c>
      <c r="D179" s="242"/>
      <c r="E179" s="242"/>
      <c r="F179" s="265" t="s">
        <v>348</v>
      </c>
      <c r="G179" s="242"/>
      <c r="H179" s="242" t="s">
        <v>420</v>
      </c>
      <c r="I179" s="242" t="s">
        <v>350</v>
      </c>
      <c r="J179" s="242">
        <v>20</v>
      </c>
      <c r="K179" s="290"/>
    </row>
    <row r="180" s="1" customFormat="1" ht="15" customHeight="1">
      <c r="B180" s="267"/>
      <c r="C180" s="242" t="s">
        <v>53</v>
      </c>
      <c r="D180" s="242"/>
      <c r="E180" s="242"/>
      <c r="F180" s="265" t="s">
        <v>348</v>
      </c>
      <c r="G180" s="242"/>
      <c r="H180" s="242" t="s">
        <v>421</v>
      </c>
      <c r="I180" s="242" t="s">
        <v>350</v>
      </c>
      <c r="J180" s="242">
        <v>255</v>
      </c>
      <c r="K180" s="290"/>
    </row>
    <row r="181" s="1" customFormat="1" ht="15" customHeight="1">
      <c r="B181" s="267"/>
      <c r="C181" s="242" t="s">
        <v>94</v>
      </c>
      <c r="D181" s="242"/>
      <c r="E181" s="242"/>
      <c r="F181" s="265" t="s">
        <v>348</v>
      </c>
      <c r="G181" s="242"/>
      <c r="H181" s="242" t="s">
        <v>312</v>
      </c>
      <c r="I181" s="242" t="s">
        <v>350</v>
      </c>
      <c r="J181" s="242">
        <v>10</v>
      </c>
      <c r="K181" s="290"/>
    </row>
    <row r="182" s="1" customFormat="1" ht="15" customHeight="1">
      <c r="B182" s="267"/>
      <c r="C182" s="242" t="s">
        <v>95</v>
      </c>
      <c r="D182" s="242"/>
      <c r="E182" s="242"/>
      <c r="F182" s="265" t="s">
        <v>348</v>
      </c>
      <c r="G182" s="242"/>
      <c r="H182" s="242" t="s">
        <v>422</v>
      </c>
      <c r="I182" s="242" t="s">
        <v>383</v>
      </c>
      <c r="J182" s="242"/>
      <c r="K182" s="290"/>
    </row>
    <row r="183" s="1" customFormat="1" ht="15" customHeight="1">
      <c r="B183" s="267"/>
      <c r="C183" s="242" t="s">
        <v>423</v>
      </c>
      <c r="D183" s="242"/>
      <c r="E183" s="242"/>
      <c r="F183" s="265" t="s">
        <v>348</v>
      </c>
      <c r="G183" s="242"/>
      <c r="H183" s="242" t="s">
        <v>424</v>
      </c>
      <c r="I183" s="242" t="s">
        <v>383</v>
      </c>
      <c r="J183" s="242"/>
      <c r="K183" s="290"/>
    </row>
    <row r="184" s="1" customFormat="1" ht="15" customHeight="1">
      <c r="B184" s="267"/>
      <c r="C184" s="242" t="s">
        <v>412</v>
      </c>
      <c r="D184" s="242"/>
      <c r="E184" s="242"/>
      <c r="F184" s="265" t="s">
        <v>348</v>
      </c>
      <c r="G184" s="242"/>
      <c r="H184" s="242" t="s">
        <v>425</v>
      </c>
      <c r="I184" s="242" t="s">
        <v>383</v>
      </c>
      <c r="J184" s="242"/>
      <c r="K184" s="290"/>
    </row>
    <row r="185" s="1" customFormat="1" ht="15" customHeight="1">
      <c r="B185" s="267"/>
      <c r="C185" s="242" t="s">
        <v>97</v>
      </c>
      <c r="D185" s="242"/>
      <c r="E185" s="242"/>
      <c r="F185" s="265" t="s">
        <v>354</v>
      </c>
      <c r="G185" s="242"/>
      <c r="H185" s="242" t="s">
        <v>426</v>
      </c>
      <c r="I185" s="242" t="s">
        <v>350</v>
      </c>
      <c r="J185" s="242">
        <v>50</v>
      </c>
      <c r="K185" s="290"/>
    </row>
    <row r="186" s="1" customFormat="1" ht="15" customHeight="1">
      <c r="B186" s="267"/>
      <c r="C186" s="242" t="s">
        <v>427</v>
      </c>
      <c r="D186" s="242"/>
      <c r="E186" s="242"/>
      <c r="F186" s="265" t="s">
        <v>354</v>
      </c>
      <c r="G186" s="242"/>
      <c r="H186" s="242" t="s">
        <v>428</v>
      </c>
      <c r="I186" s="242" t="s">
        <v>429</v>
      </c>
      <c r="J186" s="242"/>
      <c r="K186" s="290"/>
    </row>
    <row r="187" s="1" customFormat="1" ht="15" customHeight="1">
      <c r="B187" s="267"/>
      <c r="C187" s="242" t="s">
        <v>430</v>
      </c>
      <c r="D187" s="242"/>
      <c r="E187" s="242"/>
      <c r="F187" s="265" t="s">
        <v>354</v>
      </c>
      <c r="G187" s="242"/>
      <c r="H187" s="242" t="s">
        <v>431</v>
      </c>
      <c r="I187" s="242" t="s">
        <v>429</v>
      </c>
      <c r="J187" s="242"/>
      <c r="K187" s="290"/>
    </row>
    <row r="188" s="1" customFormat="1" ht="15" customHeight="1">
      <c r="B188" s="267"/>
      <c r="C188" s="242" t="s">
        <v>432</v>
      </c>
      <c r="D188" s="242"/>
      <c r="E188" s="242"/>
      <c r="F188" s="265" t="s">
        <v>354</v>
      </c>
      <c r="G188" s="242"/>
      <c r="H188" s="242" t="s">
        <v>433</v>
      </c>
      <c r="I188" s="242" t="s">
        <v>429</v>
      </c>
      <c r="J188" s="242"/>
      <c r="K188" s="290"/>
    </row>
    <row r="189" s="1" customFormat="1" ht="15" customHeight="1">
      <c r="B189" s="267"/>
      <c r="C189" s="303" t="s">
        <v>434</v>
      </c>
      <c r="D189" s="242"/>
      <c r="E189" s="242"/>
      <c r="F189" s="265" t="s">
        <v>354</v>
      </c>
      <c r="G189" s="242"/>
      <c r="H189" s="242" t="s">
        <v>435</v>
      </c>
      <c r="I189" s="242" t="s">
        <v>436</v>
      </c>
      <c r="J189" s="304" t="s">
        <v>437</v>
      </c>
      <c r="K189" s="290"/>
    </row>
    <row r="190" s="1" customFormat="1" ht="15" customHeight="1">
      <c r="B190" s="267"/>
      <c r="C190" s="303" t="s">
        <v>41</v>
      </c>
      <c r="D190" s="242"/>
      <c r="E190" s="242"/>
      <c r="F190" s="265" t="s">
        <v>348</v>
      </c>
      <c r="G190" s="242"/>
      <c r="H190" s="239" t="s">
        <v>438</v>
      </c>
      <c r="I190" s="242" t="s">
        <v>439</v>
      </c>
      <c r="J190" s="242"/>
      <c r="K190" s="290"/>
    </row>
    <row r="191" s="1" customFormat="1" ht="15" customHeight="1">
      <c r="B191" s="267"/>
      <c r="C191" s="303" t="s">
        <v>440</v>
      </c>
      <c r="D191" s="242"/>
      <c r="E191" s="242"/>
      <c r="F191" s="265" t="s">
        <v>348</v>
      </c>
      <c r="G191" s="242"/>
      <c r="H191" s="242" t="s">
        <v>441</v>
      </c>
      <c r="I191" s="242" t="s">
        <v>383</v>
      </c>
      <c r="J191" s="242"/>
      <c r="K191" s="290"/>
    </row>
    <row r="192" s="1" customFormat="1" ht="15" customHeight="1">
      <c r="B192" s="267"/>
      <c r="C192" s="303" t="s">
        <v>442</v>
      </c>
      <c r="D192" s="242"/>
      <c r="E192" s="242"/>
      <c r="F192" s="265" t="s">
        <v>348</v>
      </c>
      <c r="G192" s="242"/>
      <c r="H192" s="242" t="s">
        <v>443</v>
      </c>
      <c r="I192" s="242" t="s">
        <v>383</v>
      </c>
      <c r="J192" s="242"/>
      <c r="K192" s="290"/>
    </row>
    <row r="193" s="1" customFormat="1" ht="15" customHeight="1">
      <c r="B193" s="267"/>
      <c r="C193" s="303" t="s">
        <v>444</v>
      </c>
      <c r="D193" s="242"/>
      <c r="E193" s="242"/>
      <c r="F193" s="265" t="s">
        <v>354</v>
      </c>
      <c r="G193" s="242"/>
      <c r="H193" s="242" t="s">
        <v>445</v>
      </c>
      <c r="I193" s="242" t="s">
        <v>383</v>
      </c>
      <c r="J193" s="242"/>
      <c r="K193" s="290"/>
    </row>
    <row r="194" s="1" customFormat="1" ht="15" customHeight="1">
      <c r="B194" s="296"/>
      <c r="C194" s="305"/>
      <c r="D194" s="276"/>
      <c r="E194" s="276"/>
      <c r="F194" s="276"/>
      <c r="G194" s="276"/>
      <c r="H194" s="276"/>
      <c r="I194" s="276"/>
      <c r="J194" s="276"/>
      <c r="K194" s="297"/>
    </row>
    <row r="195" s="1" customFormat="1" ht="18.75" customHeight="1">
      <c r="B195" s="278"/>
      <c r="C195" s="288"/>
      <c r="D195" s="288"/>
      <c r="E195" s="288"/>
      <c r="F195" s="298"/>
      <c r="G195" s="288"/>
      <c r="H195" s="288"/>
      <c r="I195" s="288"/>
      <c r="J195" s="288"/>
      <c r="K195" s="278"/>
    </row>
    <row r="196" s="1" customFormat="1" ht="18.75" customHeight="1">
      <c r="B196" s="278"/>
      <c r="C196" s="288"/>
      <c r="D196" s="288"/>
      <c r="E196" s="288"/>
      <c r="F196" s="298"/>
      <c r="G196" s="288"/>
      <c r="H196" s="288"/>
      <c r="I196" s="288"/>
      <c r="J196" s="288"/>
      <c r="K196" s="278"/>
    </row>
    <row r="197" s="1" customFormat="1" ht="18.75" customHeight="1">
      <c r="B197" s="250"/>
      <c r="C197" s="250"/>
      <c r="D197" s="250"/>
      <c r="E197" s="250"/>
      <c r="F197" s="250"/>
      <c r="G197" s="250"/>
      <c r="H197" s="250"/>
      <c r="I197" s="250"/>
      <c r="J197" s="250"/>
      <c r="K197" s="250"/>
    </row>
    <row r="198" s="1" customFormat="1" ht="13.5">
      <c r="B198" s="229"/>
      <c r="C198" s="230"/>
      <c r="D198" s="230"/>
      <c r="E198" s="230"/>
      <c r="F198" s="230"/>
      <c r="G198" s="230"/>
      <c r="H198" s="230"/>
      <c r="I198" s="230"/>
      <c r="J198" s="230"/>
      <c r="K198" s="231"/>
    </row>
    <row r="199" s="1" customFormat="1" ht="21">
      <c r="B199" s="232"/>
      <c r="C199" s="233" t="s">
        <v>446</v>
      </c>
      <c r="D199" s="233"/>
      <c r="E199" s="233"/>
      <c r="F199" s="233"/>
      <c r="G199" s="233"/>
      <c r="H199" s="233"/>
      <c r="I199" s="233"/>
      <c r="J199" s="233"/>
      <c r="K199" s="234"/>
    </row>
    <row r="200" s="1" customFormat="1" ht="25.5" customHeight="1">
      <c r="B200" s="232"/>
      <c r="C200" s="306" t="s">
        <v>447</v>
      </c>
      <c r="D200" s="306"/>
      <c r="E200" s="306"/>
      <c r="F200" s="306" t="s">
        <v>448</v>
      </c>
      <c r="G200" s="307"/>
      <c r="H200" s="306" t="s">
        <v>449</v>
      </c>
      <c r="I200" s="306"/>
      <c r="J200" s="306"/>
      <c r="K200" s="234"/>
    </row>
    <row r="201" s="1" customFormat="1" ht="5.25" customHeight="1">
      <c r="B201" s="267"/>
      <c r="C201" s="262"/>
      <c r="D201" s="262"/>
      <c r="E201" s="262"/>
      <c r="F201" s="262"/>
      <c r="G201" s="288"/>
      <c r="H201" s="262"/>
      <c r="I201" s="262"/>
      <c r="J201" s="262"/>
      <c r="K201" s="290"/>
    </row>
    <row r="202" s="1" customFormat="1" ht="15" customHeight="1">
      <c r="B202" s="267"/>
      <c r="C202" s="242" t="s">
        <v>439</v>
      </c>
      <c r="D202" s="242"/>
      <c r="E202" s="242"/>
      <c r="F202" s="265" t="s">
        <v>42</v>
      </c>
      <c r="G202" s="242"/>
      <c r="H202" s="242" t="s">
        <v>450</v>
      </c>
      <c r="I202" s="242"/>
      <c r="J202" s="242"/>
      <c r="K202" s="290"/>
    </row>
    <row r="203" s="1" customFormat="1" ht="15" customHeight="1">
      <c r="B203" s="267"/>
      <c r="C203" s="242"/>
      <c r="D203" s="242"/>
      <c r="E203" s="242"/>
      <c r="F203" s="265" t="s">
        <v>43</v>
      </c>
      <c r="G203" s="242"/>
      <c r="H203" s="242" t="s">
        <v>451</v>
      </c>
      <c r="I203" s="242"/>
      <c r="J203" s="242"/>
      <c r="K203" s="290"/>
    </row>
    <row r="204" s="1" customFormat="1" ht="15" customHeight="1">
      <c r="B204" s="267"/>
      <c r="C204" s="242"/>
      <c r="D204" s="242"/>
      <c r="E204" s="242"/>
      <c r="F204" s="265" t="s">
        <v>46</v>
      </c>
      <c r="G204" s="242"/>
      <c r="H204" s="242" t="s">
        <v>452</v>
      </c>
      <c r="I204" s="242"/>
      <c r="J204" s="242"/>
      <c r="K204" s="290"/>
    </row>
    <row r="205" s="1" customFormat="1" ht="15" customHeight="1">
      <c r="B205" s="267"/>
      <c r="C205" s="242"/>
      <c r="D205" s="242"/>
      <c r="E205" s="242"/>
      <c r="F205" s="265" t="s">
        <v>44</v>
      </c>
      <c r="G205" s="242"/>
      <c r="H205" s="242" t="s">
        <v>453</v>
      </c>
      <c r="I205" s="242"/>
      <c r="J205" s="242"/>
      <c r="K205" s="290"/>
    </row>
    <row r="206" s="1" customFormat="1" ht="15" customHeight="1">
      <c r="B206" s="267"/>
      <c r="C206" s="242"/>
      <c r="D206" s="242"/>
      <c r="E206" s="242"/>
      <c r="F206" s="265" t="s">
        <v>45</v>
      </c>
      <c r="G206" s="242"/>
      <c r="H206" s="242" t="s">
        <v>454</v>
      </c>
      <c r="I206" s="242"/>
      <c r="J206" s="242"/>
      <c r="K206" s="290"/>
    </row>
    <row r="207" s="1" customFormat="1" ht="15" customHeight="1">
      <c r="B207" s="267"/>
      <c r="C207" s="242"/>
      <c r="D207" s="242"/>
      <c r="E207" s="242"/>
      <c r="F207" s="265"/>
      <c r="G207" s="242"/>
      <c r="H207" s="242"/>
      <c r="I207" s="242"/>
      <c r="J207" s="242"/>
      <c r="K207" s="290"/>
    </row>
    <row r="208" s="1" customFormat="1" ht="15" customHeight="1">
      <c r="B208" s="267"/>
      <c r="C208" s="242" t="s">
        <v>395</v>
      </c>
      <c r="D208" s="242"/>
      <c r="E208" s="242"/>
      <c r="F208" s="265" t="s">
        <v>75</v>
      </c>
      <c r="G208" s="242"/>
      <c r="H208" s="242" t="s">
        <v>455</v>
      </c>
      <c r="I208" s="242"/>
      <c r="J208" s="242"/>
      <c r="K208" s="290"/>
    </row>
    <row r="209" s="1" customFormat="1" ht="15" customHeight="1">
      <c r="B209" s="267"/>
      <c r="C209" s="242"/>
      <c r="D209" s="242"/>
      <c r="E209" s="242"/>
      <c r="F209" s="265" t="s">
        <v>290</v>
      </c>
      <c r="G209" s="242"/>
      <c r="H209" s="242" t="s">
        <v>291</v>
      </c>
      <c r="I209" s="242"/>
      <c r="J209" s="242"/>
      <c r="K209" s="290"/>
    </row>
    <row r="210" s="1" customFormat="1" ht="15" customHeight="1">
      <c r="B210" s="267"/>
      <c r="C210" s="242"/>
      <c r="D210" s="242"/>
      <c r="E210" s="242"/>
      <c r="F210" s="265" t="s">
        <v>288</v>
      </c>
      <c r="G210" s="242"/>
      <c r="H210" s="242" t="s">
        <v>456</v>
      </c>
      <c r="I210" s="242"/>
      <c r="J210" s="242"/>
      <c r="K210" s="290"/>
    </row>
    <row r="211" s="1" customFormat="1" ht="15" customHeight="1">
      <c r="B211" s="308"/>
      <c r="C211" s="242"/>
      <c r="D211" s="242"/>
      <c r="E211" s="242"/>
      <c r="F211" s="265" t="s">
        <v>292</v>
      </c>
      <c r="G211" s="303"/>
      <c r="H211" s="294" t="s">
        <v>293</v>
      </c>
      <c r="I211" s="294"/>
      <c r="J211" s="294"/>
      <c r="K211" s="309"/>
    </row>
    <row r="212" s="1" customFormat="1" ht="15" customHeight="1">
      <c r="B212" s="308"/>
      <c r="C212" s="242"/>
      <c r="D212" s="242"/>
      <c r="E212" s="242"/>
      <c r="F212" s="265" t="s">
        <v>294</v>
      </c>
      <c r="G212" s="303"/>
      <c r="H212" s="294" t="s">
        <v>457</v>
      </c>
      <c r="I212" s="294"/>
      <c r="J212" s="294"/>
      <c r="K212" s="309"/>
    </row>
    <row r="213" s="1" customFormat="1" ht="15" customHeight="1">
      <c r="B213" s="308"/>
      <c r="C213" s="242"/>
      <c r="D213" s="242"/>
      <c r="E213" s="242"/>
      <c r="F213" s="265"/>
      <c r="G213" s="303"/>
      <c r="H213" s="294"/>
      <c r="I213" s="294"/>
      <c r="J213" s="294"/>
      <c r="K213" s="309"/>
    </row>
    <row r="214" s="1" customFormat="1" ht="15" customHeight="1">
      <c r="B214" s="308"/>
      <c r="C214" s="242" t="s">
        <v>419</v>
      </c>
      <c r="D214" s="242"/>
      <c r="E214" s="242"/>
      <c r="F214" s="265">
        <v>1</v>
      </c>
      <c r="G214" s="303"/>
      <c r="H214" s="294" t="s">
        <v>458</v>
      </c>
      <c r="I214" s="294"/>
      <c r="J214" s="294"/>
      <c r="K214" s="309"/>
    </row>
    <row r="215" s="1" customFormat="1" ht="15" customHeight="1">
      <c r="B215" s="308"/>
      <c r="C215" s="242"/>
      <c r="D215" s="242"/>
      <c r="E215" s="242"/>
      <c r="F215" s="265">
        <v>2</v>
      </c>
      <c r="G215" s="303"/>
      <c r="H215" s="294" t="s">
        <v>459</v>
      </c>
      <c r="I215" s="294"/>
      <c r="J215" s="294"/>
      <c r="K215" s="309"/>
    </row>
    <row r="216" s="1" customFormat="1" ht="15" customHeight="1">
      <c r="B216" s="308"/>
      <c r="C216" s="242"/>
      <c r="D216" s="242"/>
      <c r="E216" s="242"/>
      <c r="F216" s="265">
        <v>3</v>
      </c>
      <c r="G216" s="303"/>
      <c r="H216" s="294" t="s">
        <v>460</v>
      </c>
      <c r="I216" s="294"/>
      <c r="J216" s="294"/>
      <c r="K216" s="309"/>
    </row>
    <row r="217" s="1" customFormat="1" ht="15" customHeight="1">
      <c r="B217" s="308"/>
      <c r="C217" s="242"/>
      <c r="D217" s="242"/>
      <c r="E217" s="242"/>
      <c r="F217" s="265">
        <v>4</v>
      </c>
      <c r="G217" s="303"/>
      <c r="H217" s="294" t="s">
        <v>461</v>
      </c>
      <c r="I217" s="294"/>
      <c r="J217" s="294"/>
      <c r="K217" s="309"/>
    </row>
    <row r="218" s="1" customFormat="1" ht="12.75" customHeight="1">
      <c r="B218" s="310"/>
      <c r="C218" s="311"/>
      <c r="D218" s="311"/>
      <c r="E218" s="311"/>
      <c r="F218" s="311"/>
      <c r="G218" s="311"/>
      <c r="H218" s="311"/>
      <c r="I218" s="311"/>
      <c r="J218" s="311"/>
      <c r="K218" s="31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Viskot</dc:creator>
  <cp:lastModifiedBy>Marek Viskot</cp:lastModifiedBy>
  <dcterms:created xsi:type="dcterms:W3CDTF">2020-12-18T13:24:42Z</dcterms:created>
  <dcterms:modified xsi:type="dcterms:W3CDTF">2020-12-18T13:24:46Z</dcterms:modified>
</cp:coreProperties>
</file>